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б абз.3-5 баланс\2017\"/>
    </mc:Choice>
  </mc:AlternateContent>
  <bookViews>
    <workbookView xWindow="0" yWindow="0" windowWidth="28800" windowHeight="11700"/>
  </bookViews>
  <sheets>
    <sheet name="46 - передача" sheetId="1" r:id="rId1"/>
  </sheets>
  <externalReferences>
    <externalReference r:id="rId2"/>
  </externalReferences>
  <definedNames>
    <definedName name="ACCURACY_RANGE">'46 - передача'!$E$12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[1]Титульный!$F$8</definedName>
    <definedName name="kvartal">[1]Титульный!$G$8</definedName>
    <definedName name="logic">[1]TEHSHEET!$E$2:$E$3</definedName>
    <definedName name="MONTH">[1]TEHSHEET!$D$2:$D$14</definedName>
    <definedName name="NUM_COLUMN_MARKER">'46 - передача'!$D$15</definedName>
    <definedName name="POWER_DISBALANCE">'46 - передача'!$G$108:$J$108</definedName>
    <definedName name="POWER_TOTAL_DISBALANCE">'46 - передача'!$F$108</definedName>
    <definedName name="ROW_MARKER_1">'46 - передача'!$C$112</definedName>
    <definedName name="ROW_MARKER_2">'46 - передача'!$C$129</definedName>
    <definedName name="sbwt_name">[1]REESTR_ORG!$H$436:$H$529</definedName>
    <definedName name="tso_name">[1]REESTR_ORG!$A$22:$A$430</definedName>
    <definedName name="version">[1]Инструкция!$O$2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1" l="1"/>
  <c r="I143" i="1"/>
  <c r="H143" i="1"/>
  <c r="G143" i="1"/>
  <c r="F143" i="1"/>
  <c r="J139" i="1"/>
  <c r="I139" i="1"/>
  <c r="H139" i="1"/>
  <c r="G139" i="1"/>
  <c r="F139" i="1" s="1"/>
  <c r="F137" i="1"/>
  <c r="E137" i="1"/>
  <c r="J135" i="1"/>
  <c r="I135" i="1"/>
  <c r="H135" i="1"/>
  <c r="G135" i="1"/>
  <c r="F135" i="1" s="1"/>
  <c r="F133" i="1"/>
  <c r="E133" i="1"/>
  <c r="J131" i="1"/>
  <c r="J130" i="1" s="1"/>
  <c r="I131" i="1"/>
  <c r="H131" i="1"/>
  <c r="G131" i="1"/>
  <c r="F131" i="1" s="1"/>
  <c r="I130" i="1"/>
  <c r="H130" i="1"/>
  <c r="J126" i="1"/>
  <c r="I126" i="1"/>
  <c r="H126" i="1"/>
  <c r="G126" i="1"/>
  <c r="F126" i="1" s="1"/>
  <c r="J122" i="1"/>
  <c r="I122" i="1"/>
  <c r="H122" i="1"/>
  <c r="G122" i="1"/>
  <c r="F122" i="1"/>
  <c r="F120" i="1"/>
  <c r="J118" i="1"/>
  <c r="I118" i="1"/>
  <c r="H118" i="1"/>
  <c r="G118" i="1"/>
  <c r="F118" i="1" s="1"/>
  <c r="F116" i="1"/>
  <c r="J114" i="1"/>
  <c r="J113" i="1" s="1"/>
  <c r="I114" i="1"/>
  <c r="I113" i="1" s="1"/>
  <c r="H114" i="1"/>
  <c r="H113" i="1" s="1"/>
  <c r="G114" i="1"/>
  <c r="F114" i="1"/>
  <c r="G113" i="1"/>
  <c r="F111" i="1"/>
  <c r="F110" i="1"/>
  <c r="F107" i="1"/>
  <c r="F106" i="1"/>
  <c r="F104" i="1"/>
  <c r="F103" i="1"/>
  <c r="J102" i="1"/>
  <c r="I102" i="1"/>
  <c r="H102" i="1"/>
  <c r="G102" i="1"/>
  <c r="F102" i="1" s="1"/>
  <c r="F100" i="1"/>
  <c r="I99" i="1"/>
  <c r="H99" i="1"/>
  <c r="G99" i="1"/>
  <c r="F99" i="1" s="1"/>
  <c r="J96" i="1"/>
  <c r="I96" i="1"/>
  <c r="H96" i="1"/>
  <c r="G96" i="1"/>
  <c r="F96" i="1" s="1"/>
  <c r="F94" i="1"/>
  <c r="E94" i="1"/>
  <c r="J92" i="1"/>
  <c r="I92" i="1"/>
  <c r="H92" i="1"/>
  <c r="G92" i="1"/>
  <c r="F92" i="1" s="1"/>
  <c r="J89" i="1"/>
  <c r="I89" i="1"/>
  <c r="H89" i="1"/>
  <c r="G89" i="1"/>
  <c r="F89" i="1" s="1"/>
  <c r="J86" i="1"/>
  <c r="I86" i="1"/>
  <c r="H86" i="1"/>
  <c r="G86" i="1"/>
  <c r="F86" i="1"/>
  <c r="F84" i="1"/>
  <c r="E84" i="1"/>
  <c r="J82" i="1"/>
  <c r="I82" i="1"/>
  <c r="I81" i="1" s="1"/>
  <c r="H82" i="1"/>
  <c r="H81" i="1" s="1"/>
  <c r="G82" i="1"/>
  <c r="F82" i="1" s="1"/>
  <c r="J81" i="1"/>
  <c r="F79" i="1"/>
  <c r="F78" i="1"/>
  <c r="F77" i="1"/>
  <c r="J76" i="1"/>
  <c r="I76" i="1"/>
  <c r="H76" i="1"/>
  <c r="F76" i="1" s="1"/>
  <c r="F75" i="1"/>
  <c r="J72" i="1"/>
  <c r="I72" i="1"/>
  <c r="H72" i="1"/>
  <c r="G72" i="1"/>
  <c r="F72" i="1" s="1"/>
  <c r="F70" i="1"/>
  <c r="E70" i="1"/>
  <c r="F69" i="1"/>
  <c r="E69" i="1"/>
  <c r="F68" i="1"/>
  <c r="E68" i="1"/>
  <c r="J66" i="1"/>
  <c r="J64" i="1" s="1"/>
  <c r="J108" i="1" s="1"/>
  <c r="I66" i="1"/>
  <c r="I64" i="1" s="1"/>
  <c r="I108" i="1" s="1"/>
  <c r="H66" i="1"/>
  <c r="G66" i="1"/>
  <c r="F66" i="1"/>
  <c r="F65" i="1"/>
  <c r="H64" i="1"/>
  <c r="H108" i="1" s="1"/>
  <c r="G64" i="1"/>
  <c r="F61" i="1"/>
  <c r="F60" i="1"/>
  <c r="F58" i="1"/>
  <c r="F57" i="1"/>
  <c r="J56" i="1"/>
  <c r="I56" i="1"/>
  <c r="H56" i="1"/>
  <c r="G56" i="1"/>
  <c r="F56" i="1"/>
  <c r="F54" i="1"/>
  <c r="I53" i="1"/>
  <c r="H53" i="1"/>
  <c r="G53" i="1"/>
  <c r="F53" i="1" s="1"/>
  <c r="J50" i="1"/>
  <c r="I50" i="1"/>
  <c r="H50" i="1"/>
  <c r="G50" i="1"/>
  <c r="F50" i="1" s="1"/>
  <c r="F48" i="1"/>
  <c r="J46" i="1"/>
  <c r="I46" i="1"/>
  <c r="H46" i="1"/>
  <c r="G46" i="1"/>
  <c r="F46" i="1"/>
  <c r="J43" i="1"/>
  <c r="I43" i="1"/>
  <c r="H43" i="1"/>
  <c r="G43" i="1"/>
  <c r="F43" i="1" s="1"/>
  <c r="J40" i="1"/>
  <c r="I40" i="1"/>
  <c r="H40" i="1"/>
  <c r="G40" i="1"/>
  <c r="F40" i="1" s="1"/>
  <c r="F38" i="1"/>
  <c r="J36" i="1"/>
  <c r="J35" i="1" s="1"/>
  <c r="I36" i="1"/>
  <c r="I35" i="1" s="1"/>
  <c r="H36" i="1"/>
  <c r="H35" i="1" s="1"/>
  <c r="G36" i="1"/>
  <c r="F36" i="1"/>
  <c r="G35" i="1"/>
  <c r="F35" i="1" s="1"/>
  <c r="F33" i="1"/>
  <c r="F32" i="1"/>
  <c r="F31" i="1"/>
  <c r="J30" i="1"/>
  <c r="I30" i="1"/>
  <c r="H30" i="1"/>
  <c r="F30" i="1"/>
  <c r="F29" i="1"/>
  <c r="J26" i="1"/>
  <c r="I26" i="1"/>
  <c r="H26" i="1"/>
  <c r="G26" i="1"/>
  <c r="F26" i="1" s="1"/>
  <c r="F24" i="1"/>
  <c r="F23" i="1"/>
  <c r="F22" i="1"/>
  <c r="J20" i="1"/>
  <c r="I20" i="1"/>
  <c r="H20" i="1"/>
  <c r="H18" i="1" s="1"/>
  <c r="G20" i="1"/>
  <c r="F20" i="1" s="1"/>
  <c r="F19" i="1"/>
  <c r="J18" i="1"/>
  <c r="J62" i="1" s="1"/>
  <c r="I18" i="1"/>
  <c r="D9" i="1"/>
  <c r="F113" i="1" l="1"/>
  <c r="I62" i="1"/>
  <c r="H62" i="1"/>
  <c r="F64" i="1"/>
  <c r="G130" i="1"/>
  <c r="F130" i="1" s="1"/>
  <c r="G18" i="1"/>
  <c r="G81" i="1"/>
  <c r="F81" i="1" s="1"/>
  <c r="G108" i="1" l="1"/>
  <c r="F108" i="1" s="1"/>
  <c r="G62" i="1"/>
  <c r="F62" i="1" s="1"/>
  <c r="F18" i="1"/>
</calcChain>
</file>

<file path=xl/sharedStrings.xml><?xml version="1.0" encoding="utf-8"?>
<sst xmlns="http://schemas.openxmlformats.org/spreadsheetml/2006/main" count="210" uniqueCount="93">
  <si>
    <t>Число знаков после запятой:</t>
  </si>
  <si>
    <t>№ п/п</t>
  </si>
  <si>
    <t>Наименование показателя</t>
  </si>
  <si>
    <t>Всего</t>
  </si>
  <si>
    <t>ВН</t>
  </si>
  <si>
    <t>СН 1</t>
  </si>
  <si>
    <t>СН 2</t>
  </si>
  <si>
    <t>НН</t>
  </si>
  <si>
    <t>Электроэнергия (тыс. кВтч)</t>
  </si>
  <si>
    <t>1</t>
  </si>
  <si>
    <t>Поступление в сеть из других организаций, в том числе</t>
  </si>
  <si>
    <t>1.1</t>
  </si>
  <si>
    <t>Из сетей ЕНЭС</t>
  </si>
  <si>
    <t>1.2</t>
  </si>
  <si>
    <t>Из сетей прочих сетевых организаций</t>
  </si>
  <si>
    <t>1.2.0</t>
  </si>
  <si>
    <t>Удалить</t>
  </si>
  <si>
    <t>1.2.1</t>
  </si>
  <si>
    <t>АО "Тюменьэнерго"</t>
  </si>
  <si>
    <t>1.2.2</t>
  </si>
  <si>
    <t>ООО "Транзит-Электро-Тюмень"</t>
  </si>
  <si>
    <t>1.2.3</t>
  </si>
  <si>
    <t>ООО "Агентство Интеллект-Сервис"</t>
  </si>
  <si>
    <t>Добавить сетевую компанию</t>
  </si>
  <si>
    <t>1.3</t>
  </si>
  <si>
    <t>От генерирующих компаний и блок-станций</t>
  </si>
  <si>
    <t>1.3.0</t>
  </si>
  <si>
    <t>Добавить генерирующую компанию</t>
  </si>
  <si>
    <t>1.4</t>
  </si>
  <si>
    <t>Из сетей сопредельных регионов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</si>
  <si>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</si>
  <si>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</si>
  <si>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</si>
  <si>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</si>
  <si>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</si>
  <si>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3</t>
  </si>
  <si>
    <t>Отпуск из сети, в том числе</t>
  </si>
  <si>
    <t>3.1</t>
  </si>
  <si>
    <t>Конечные потребители</t>
  </si>
  <si>
    <t>3.1.0</t>
  </si>
  <si>
    <t>3.1.1</t>
  </si>
  <si>
    <t>АО "Тюменская энергосбытовая компания"</t>
  </si>
  <si>
    <t>Добавить сбытовую компанию</t>
  </si>
  <si>
    <t>3.2</t>
  </si>
  <si>
    <t>Другие сети</t>
  </si>
  <si>
    <t>3.2.0</t>
  </si>
  <si>
    <t>3.3</t>
  </si>
  <si>
    <t>Поставщики</t>
  </si>
  <si>
    <t>3.3.0</t>
  </si>
  <si>
    <t>3.4</t>
  </si>
  <si>
    <t>Другие организации</t>
  </si>
  <si>
    <t>3.4.0</t>
  </si>
  <si>
    <t>3.4.1</t>
  </si>
  <si>
    <t>ООО "РемЭнергоСтройСервис"</t>
  </si>
  <si>
    <t>Добавить другую организацию</t>
  </si>
  <si>
    <t>3.5</t>
  </si>
  <si>
    <t>Сетевые компании, опосредованно присоединённые через сети прочих потребителей</t>
  </si>
  <si>
    <t>3.5.0</t>
  </si>
  <si>
    <t>4</t>
  </si>
  <si>
    <t>Отпуск в сеть других уровней напряжения</t>
  </si>
  <si>
    <t>5</t>
  </si>
  <si>
    <t>Хозяйственные нужды сети</t>
  </si>
  <si>
    <t>6</t>
  </si>
  <si>
    <t>Потери, в том числе</t>
  </si>
  <si>
    <t>6.1</t>
  </si>
  <si>
    <t>Относимые на собственное потребление</t>
  </si>
  <si>
    <t>6.2</t>
  </si>
  <si>
    <t>Относимые на передачу субабонентам</t>
  </si>
  <si>
    <t>7</t>
  </si>
  <si>
    <t>Генерация на установках организации (совмещение деятельности)</t>
  </si>
  <si>
    <t>8</t>
  </si>
  <si>
    <t>Собственное потребление (совмещение деятельности)</t>
  </si>
  <si>
    <t>9</t>
  </si>
  <si>
    <t>Небаланс</t>
  </si>
  <si>
    <t>Мощность (МВт)</t>
  </si>
  <si>
    <t>Из сетей  ЕНЭС</t>
  </si>
  <si>
    <t>Заявленная и присоединённая мощность</t>
  </si>
  <si>
    <t>Заявленная мощность конечных потребителей (МВт)</t>
  </si>
  <si>
    <t>Присоединенная мощность конечных потребителей (МВА)</t>
  </si>
  <si>
    <t>Товарная продукция  (без НДС), тыс.руб.</t>
  </si>
  <si>
    <t>Сбытовые компании</t>
  </si>
  <si>
    <t>1.1.0</t>
  </si>
  <si>
    <t>1.1.1</t>
  </si>
  <si>
    <t>Сетевые компании</t>
  </si>
  <si>
    <t>F</t>
  </si>
  <si>
    <t>Расход по оплате услуг по передаче электрической энергии (мощности)  (без НДС), тыс.руб.</t>
  </si>
  <si>
    <t>Сетевая компания</t>
  </si>
  <si>
    <t>1.0</t>
  </si>
  <si>
    <t>Добавить сетевую компанию (передача)</t>
  </si>
  <si>
    <t>Платежи  (без НДС), тыс.руб.</t>
  </si>
  <si>
    <t>Поступления денежных средств в счёт стоимости поставленных услуг по передаче</t>
  </si>
  <si>
    <t>Уплата денежных средств в счёт стоимости приобретённых услуг по передаче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</si>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</sst>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name val="Tahoma"/>
      <family val="2"/>
      <charset val="204"/>
    </font>
    <font>
      <b/>
      <u/>
      <sz val="9"/>
      <color indexed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Protection="1"/>
    <xf numFmtId="0" fontId="2" fillId="0" borderId="1" xfId="1" applyFont="1" applyFill="1" applyBorder="1" applyProtection="1"/>
    <xf numFmtId="0" fontId="2" fillId="2" borderId="2" xfId="1" applyFont="1" applyFill="1" applyBorder="1" applyProtection="1"/>
    <xf numFmtId="0" fontId="2" fillId="2" borderId="3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 wrapText="1"/>
    </xf>
    <xf numFmtId="0" fontId="2" fillId="2" borderId="3" xfId="1" applyFont="1" applyFill="1" applyBorder="1" applyProtection="1"/>
    <xf numFmtId="0" fontId="2" fillId="2" borderId="4" xfId="1" applyFont="1" applyFill="1" applyBorder="1" applyProtection="1"/>
    <xf numFmtId="0" fontId="2" fillId="0" borderId="0" xfId="1" applyFont="1" applyProtection="1"/>
    <xf numFmtId="0" fontId="2" fillId="2" borderId="1" xfId="1" applyFont="1" applyFill="1" applyBorder="1" applyProtection="1"/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Protection="1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Protection="1"/>
    <xf numFmtId="0" fontId="2" fillId="2" borderId="9" xfId="1" applyFont="1" applyFill="1" applyBorder="1" applyAlignment="1" applyProtection="1">
      <alignment horizontal="center" vertical="center" wrapText="1"/>
    </xf>
    <xf numFmtId="0" fontId="4" fillId="4" borderId="10" xfId="2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12" xfId="2" applyFont="1" applyBorder="1" applyAlignment="1" applyProtection="1">
      <alignment horizontal="center" vertical="center" wrapText="1"/>
    </xf>
    <xf numFmtId="0" fontId="2" fillId="0" borderId="12" xfId="2" applyNumberFormat="1" applyFont="1" applyBorder="1" applyAlignment="1" applyProtection="1">
      <alignment horizontal="center" vertical="center" wrapText="1"/>
    </xf>
    <xf numFmtId="0" fontId="2" fillId="0" borderId="13" xfId="2" applyNumberFormat="1" applyFont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8" xfId="2" applyFont="1" applyFill="1" applyBorder="1" applyAlignment="1" applyProtection="1">
      <alignment horizontal="center" vertical="center"/>
    </xf>
    <xf numFmtId="0" fontId="5" fillId="2" borderId="19" xfId="2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indent="15"/>
    </xf>
    <xf numFmtId="0" fontId="2" fillId="0" borderId="0" xfId="1" applyFont="1" applyFill="1" applyBorder="1" applyAlignment="1" applyProtection="1">
      <alignment horizontal="left" indent="15"/>
    </xf>
    <xf numFmtId="0" fontId="2" fillId="2" borderId="1" xfId="1" applyFont="1" applyFill="1" applyBorder="1" applyAlignment="1" applyProtection="1">
      <alignment horizontal="left" indent="15"/>
    </xf>
    <xf numFmtId="0" fontId="4" fillId="5" borderId="20" xfId="2" applyFont="1" applyFill="1" applyBorder="1" applyAlignment="1" applyProtection="1">
      <alignment horizontal="left" vertical="center" indent="15"/>
    </xf>
    <xf numFmtId="0" fontId="4" fillId="5" borderId="21" xfId="2" applyFont="1" applyFill="1" applyBorder="1" applyAlignment="1" applyProtection="1">
      <alignment horizontal="left" vertical="center" indent="15"/>
    </xf>
    <xf numFmtId="0" fontId="4" fillId="5" borderId="22" xfId="2" applyFont="1" applyFill="1" applyBorder="1" applyAlignment="1" applyProtection="1">
      <alignment horizontal="left" vertical="center" indent="15"/>
    </xf>
    <xf numFmtId="0" fontId="2" fillId="2" borderId="8" xfId="1" applyFont="1" applyFill="1" applyBorder="1" applyAlignment="1" applyProtection="1">
      <alignment horizontal="left" indent="15"/>
    </xf>
    <xf numFmtId="0" fontId="2" fillId="0" borderId="0" xfId="1" applyFont="1" applyAlignment="1" applyProtection="1">
      <alignment horizontal="left" indent="15"/>
    </xf>
    <xf numFmtId="49" fontId="6" fillId="0" borderId="23" xfId="2" applyNumberFormat="1" applyFont="1" applyBorder="1" applyAlignment="1" applyProtection="1">
      <alignment horizontal="center" vertical="center"/>
    </xf>
    <xf numFmtId="0" fontId="6" fillId="0" borderId="24" xfId="2" applyFont="1" applyBorder="1" applyAlignment="1" applyProtection="1">
      <alignment vertical="center" wrapText="1"/>
    </xf>
    <xf numFmtId="4" fontId="6" fillId="6" borderId="24" xfId="2" applyNumberFormat="1" applyFont="1" applyFill="1" applyBorder="1" applyAlignment="1" applyProtection="1">
      <alignment horizontal="right" vertical="center"/>
    </xf>
    <xf numFmtId="4" fontId="6" fillId="6" borderId="25" xfId="2" applyNumberFormat="1" applyFont="1" applyFill="1" applyBorder="1" applyAlignment="1" applyProtection="1">
      <alignment horizontal="right" vertical="center"/>
    </xf>
    <xf numFmtId="4" fontId="6" fillId="6" borderId="26" xfId="2" applyNumberFormat="1" applyFont="1" applyFill="1" applyBorder="1" applyAlignment="1" applyProtection="1">
      <alignment horizontal="right" vertical="center"/>
    </xf>
    <xf numFmtId="49" fontId="6" fillId="0" borderId="27" xfId="2" applyNumberFormat="1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left" vertical="center" wrapText="1" indent="1"/>
    </xf>
    <xf numFmtId="4" fontId="6" fillId="6" borderId="5" xfId="2" applyNumberFormat="1" applyFont="1" applyFill="1" applyBorder="1" applyAlignment="1" applyProtection="1">
      <alignment horizontal="right" vertical="center"/>
    </xf>
    <xf numFmtId="4" fontId="6" fillId="7" borderId="28" xfId="3" applyNumberFormat="1" applyFont="1" applyFill="1" applyBorder="1" applyAlignment="1" applyProtection="1">
      <alignment vertical="center"/>
      <protection locked="0"/>
    </xf>
    <xf numFmtId="4" fontId="6" fillId="7" borderId="29" xfId="3" applyNumberFormat="1" applyFont="1" applyFill="1" applyBorder="1" applyAlignment="1" applyProtection="1">
      <alignment vertical="center"/>
      <protection locked="0"/>
    </xf>
    <xf numFmtId="4" fontId="6" fillId="6" borderId="29" xfId="2" applyNumberFormat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49" fontId="8" fillId="8" borderId="30" xfId="4" applyNumberFormat="1" applyFont="1" applyFill="1" applyBorder="1" applyAlignment="1" applyProtection="1">
      <alignment horizontal="center" vertical="center"/>
    </xf>
    <xf numFmtId="0" fontId="8" fillId="8" borderId="31" xfId="4" applyFont="1" applyFill="1" applyBorder="1" applyAlignment="1" applyProtection="1">
      <alignment horizontal="left" vertical="center"/>
    </xf>
    <xf numFmtId="0" fontId="8" fillId="8" borderId="32" xfId="4" applyFont="1" applyFill="1" applyBorder="1" applyAlignment="1" applyProtection="1">
      <alignment horizontal="left" vertical="center"/>
    </xf>
    <xf numFmtId="0" fontId="2" fillId="2" borderId="8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9" fillId="2" borderId="1" xfId="4" applyFont="1" applyFill="1" applyBorder="1" applyAlignment="1" applyProtection="1">
      <alignment horizontal="center" vertical="center" wrapText="1"/>
    </xf>
    <xf numFmtId="0" fontId="6" fillId="4" borderId="5" xfId="2" applyFont="1" applyFill="1" applyBorder="1" applyAlignment="1" applyProtection="1">
      <alignment horizontal="left" vertical="center" wrapText="1" indent="2"/>
      <protection locked="0"/>
    </xf>
    <xf numFmtId="49" fontId="9" fillId="8" borderId="30" xfId="4" applyNumberFormat="1" applyFont="1" applyFill="1" applyBorder="1" applyAlignment="1" applyProtection="1">
      <alignment horizontal="left" vertical="center"/>
    </xf>
    <xf numFmtId="0" fontId="9" fillId="8" borderId="31" xfId="4" applyFont="1" applyFill="1" applyBorder="1" applyAlignment="1" applyProtection="1">
      <alignment horizontal="left" vertical="center" indent="1"/>
    </xf>
    <xf numFmtId="0" fontId="9" fillId="8" borderId="31" xfId="4" applyFont="1" applyFill="1" applyBorder="1" applyAlignment="1" applyProtection="1">
      <alignment horizontal="left" vertical="center"/>
    </xf>
    <xf numFmtId="0" fontId="9" fillId="8" borderId="32" xfId="4" applyFont="1" applyFill="1" applyBorder="1" applyAlignment="1" applyProtection="1">
      <alignment horizontal="left" vertical="center"/>
    </xf>
    <xf numFmtId="0" fontId="6" fillId="0" borderId="5" xfId="2" applyFont="1" applyBorder="1" applyAlignment="1" applyProtection="1">
      <alignment vertical="center" wrapText="1"/>
    </xf>
    <xf numFmtId="4" fontId="6" fillId="0" borderId="28" xfId="3" applyNumberFormat="1" applyFont="1" applyFill="1" applyBorder="1" applyAlignment="1" applyProtection="1">
      <alignment vertical="center"/>
    </xf>
    <xf numFmtId="4" fontId="6" fillId="6" borderId="28" xfId="2" applyNumberFormat="1" applyFont="1" applyFill="1" applyBorder="1" applyAlignment="1" applyProtection="1">
      <alignment horizontal="right" vertical="center"/>
    </xf>
    <xf numFmtId="4" fontId="6" fillId="0" borderId="33" xfId="3" applyNumberFormat="1" applyFont="1" applyFill="1" applyBorder="1" applyAlignment="1" applyProtection="1">
      <alignment vertical="center"/>
    </xf>
    <xf numFmtId="4" fontId="6" fillId="7" borderId="34" xfId="3" applyNumberFormat="1" applyFont="1" applyFill="1" applyBorder="1" applyAlignment="1" applyProtection="1">
      <alignment vertical="center"/>
      <protection locked="0"/>
    </xf>
    <xf numFmtId="49" fontId="6" fillId="5" borderId="35" xfId="2" applyNumberFormat="1" applyFont="1" applyFill="1" applyBorder="1" applyAlignment="1" applyProtection="1">
      <alignment horizontal="center" vertical="center"/>
    </xf>
    <xf numFmtId="0" fontId="6" fillId="5" borderId="6" xfId="2" applyFont="1" applyFill="1" applyBorder="1" applyAlignment="1" applyProtection="1">
      <alignment horizontal="left" vertical="center" wrapText="1" indent="1"/>
    </xf>
    <xf numFmtId="4" fontId="6" fillId="5" borderId="6" xfId="2" applyNumberFormat="1" applyFont="1" applyFill="1" applyBorder="1" applyAlignment="1" applyProtection="1">
      <alignment horizontal="right" vertical="center"/>
    </xf>
    <xf numFmtId="4" fontId="6" fillId="5" borderId="6" xfId="3" applyNumberFormat="1" applyFont="1" applyFill="1" applyBorder="1" applyAlignment="1" applyProtection="1">
      <alignment vertical="center"/>
    </xf>
    <xf numFmtId="4" fontId="6" fillId="5" borderId="36" xfId="3" applyNumberFormat="1" applyFont="1" applyFill="1" applyBorder="1" applyAlignment="1" applyProtection="1">
      <alignment vertical="center"/>
    </xf>
    <xf numFmtId="0" fontId="6" fillId="0" borderId="28" xfId="2" applyFont="1" applyFill="1" applyBorder="1" applyAlignment="1" applyProtection="1">
      <alignment horizontal="left" vertical="center" wrapText="1" indent="1"/>
    </xf>
    <xf numFmtId="49" fontId="9" fillId="8" borderId="37" xfId="4" applyNumberFormat="1" applyFont="1" applyFill="1" applyBorder="1" applyAlignment="1" applyProtection="1">
      <alignment horizontal="left" vertical="center"/>
    </xf>
    <xf numFmtId="0" fontId="9" fillId="8" borderId="3" xfId="4" applyFont="1" applyFill="1" applyBorder="1" applyAlignment="1" applyProtection="1">
      <alignment horizontal="left" vertical="center"/>
    </xf>
    <xf numFmtId="0" fontId="9" fillId="8" borderId="38" xfId="4" applyFont="1" applyFill="1" applyBorder="1" applyAlignment="1" applyProtection="1">
      <alignment horizontal="left" vertical="center"/>
    </xf>
    <xf numFmtId="4" fontId="6" fillId="2" borderId="29" xfId="2" applyNumberFormat="1" applyFont="1" applyFill="1" applyBorder="1" applyAlignment="1" applyProtection="1">
      <alignment horizontal="right" vertical="center"/>
    </xf>
    <xf numFmtId="0" fontId="6" fillId="2" borderId="5" xfId="2" applyFont="1" applyFill="1" applyBorder="1" applyAlignment="1" applyProtection="1">
      <alignment horizontal="left" vertical="center" wrapText="1" indent="1"/>
    </xf>
    <xf numFmtId="49" fontId="6" fillId="0" borderId="39" xfId="2" applyNumberFormat="1" applyFont="1" applyBorder="1" applyAlignment="1" applyProtection="1">
      <alignment horizontal="center" vertical="center"/>
    </xf>
    <xf numFmtId="0" fontId="10" fillId="0" borderId="40" xfId="2" applyFont="1" applyBorder="1" applyAlignment="1" applyProtection="1">
      <alignment vertical="center" wrapText="1"/>
    </xf>
    <xf numFmtId="4" fontId="6" fillId="6" borderId="40" xfId="2" applyNumberFormat="1" applyFont="1" applyFill="1" applyBorder="1" applyAlignment="1" applyProtection="1">
      <alignment horizontal="right" vertical="center"/>
    </xf>
    <xf numFmtId="4" fontId="6" fillId="6" borderId="41" xfId="2" applyNumberFormat="1" applyFont="1" applyFill="1" applyBorder="1" applyAlignment="1" applyProtection="1">
      <alignment horizontal="right" vertical="center"/>
    </xf>
    <xf numFmtId="4" fontId="6" fillId="6" borderId="42" xfId="2" applyNumberFormat="1" applyFont="1" applyFill="1" applyBorder="1" applyAlignment="1" applyProtection="1">
      <alignment horizontal="right" vertical="center"/>
    </xf>
    <xf numFmtId="0" fontId="6" fillId="0" borderId="43" xfId="2" applyFont="1" applyBorder="1" applyAlignment="1" applyProtection="1">
      <alignment vertical="center" wrapText="1"/>
    </xf>
    <xf numFmtId="0" fontId="11" fillId="2" borderId="1" xfId="4" applyFont="1" applyFill="1" applyBorder="1" applyAlignment="1" applyProtection="1">
      <alignment horizontal="center" vertical="center"/>
    </xf>
    <xf numFmtId="0" fontId="6" fillId="6" borderId="5" xfId="2" applyNumberFormat="1" applyFont="1" applyFill="1" applyBorder="1" applyAlignment="1" applyProtection="1">
      <alignment horizontal="left" vertical="center" wrapText="1" indent="2"/>
    </xf>
    <xf numFmtId="0" fontId="8" fillId="8" borderId="3" xfId="4" applyFont="1" applyFill="1" applyBorder="1" applyAlignment="1" applyProtection="1">
      <alignment horizontal="left" vertical="center"/>
    </xf>
    <xf numFmtId="4" fontId="6" fillId="2" borderId="28" xfId="3" applyNumberFormat="1" applyFont="1" applyFill="1" applyBorder="1" applyAlignment="1" applyProtection="1">
      <alignment vertical="center"/>
    </xf>
    <xf numFmtId="0" fontId="10" fillId="0" borderId="2" xfId="2" applyFont="1" applyBorder="1" applyAlignment="1" applyProtection="1">
      <alignment vertical="center" wrapText="1"/>
    </xf>
    <xf numFmtId="4" fontId="6" fillId="6" borderId="2" xfId="2" applyNumberFormat="1" applyFont="1" applyFill="1" applyBorder="1" applyAlignment="1" applyProtection="1">
      <alignment horizontal="right" vertical="center"/>
    </xf>
    <xf numFmtId="4" fontId="6" fillId="6" borderId="33" xfId="2" applyNumberFormat="1" applyFont="1" applyFill="1" applyBorder="1" applyAlignment="1" applyProtection="1">
      <alignment horizontal="right" vertical="center"/>
    </xf>
    <xf numFmtId="4" fontId="6" fillId="6" borderId="34" xfId="2" applyNumberFormat="1" applyFont="1" applyFill="1" applyBorder="1" applyAlignment="1" applyProtection="1">
      <alignment horizontal="right" vertical="center"/>
    </xf>
    <xf numFmtId="0" fontId="4" fillId="5" borderId="20" xfId="2" applyFont="1" applyFill="1" applyBorder="1" applyAlignment="1" applyProtection="1">
      <alignment horizontal="left" vertical="center" indent="11"/>
    </xf>
    <xf numFmtId="0" fontId="4" fillId="5" borderId="21" xfId="2" applyFont="1" applyFill="1" applyBorder="1" applyAlignment="1" applyProtection="1">
      <alignment horizontal="left" vertical="center" indent="11"/>
    </xf>
    <xf numFmtId="0" fontId="4" fillId="5" borderId="22" xfId="2" applyFont="1" applyFill="1" applyBorder="1" applyAlignment="1" applyProtection="1">
      <alignment horizontal="left" vertical="center" indent="11"/>
    </xf>
    <xf numFmtId="49" fontId="6" fillId="0" borderId="44" xfId="2" applyNumberFormat="1" applyFont="1" applyBorder="1" applyAlignment="1" applyProtection="1">
      <alignment horizontal="center" vertical="center"/>
    </xf>
    <xf numFmtId="0" fontId="6" fillId="0" borderId="45" xfId="2" applyFont="1" applyBorder="1" applyAlignment="1" applyProtection="1">
      <alignment horizontal="left" vertical="center" wrapText="1"/>
    </xf>
    <xf numFmtId="4" fontId="6" fillId="6" borderId="45" xfId="2" applyNumberFormat="1" applyFont="1" applyFill="1" applyBorder="1" applyAlignment="1" applyProtection="1">
      <alignment horizontal="right" vertical="center"/>
    </xf>
    <xf numFmtId="0" fontId="6" fillId="0" borderId="33" xfId="2" applyFont="1" applyBorder="1" applyAlignment="1" applyProtection="1">
      <alignment horizontal="left" vertical="center" wrapText="1"/>
    </xf>
    <xf numFmtId="0" fontId="6" fillId="0" borderId="25" xfId="2" applyFont="1" applyBorder="1" applyAlignment="1" applyProtection="1">
      <alignment horizontal="left" vertical="center" wrapText="1"/>
    </xf>
    <xf numFmtId="4" fontId="6" fillId="6" borderId="46" xfId="2" applyNumberFormat="1" applyFont="1" applyFill="1" applyBorder="1" applyAlignment="1" applyProtection="1">
      <alignment horizontal="right" vertical="center"/>
    </xf>
    <xf numFmtId="4" fontId="6" fillId="6" borderId="47" xfId="2" applyNumberFormat="1" applyFont="1" applyFill="1" applyBorder="1" applyAlignment="1" applyProtection="1">
      <alignment horizontal="right" vertical="center"/>
    </xf>
    <xf numFmtId="49" fontId="9" fillId="8" borderId="35" xfId="4" applyNumberFormat="1" applyFont="1" applyFill="1" applyBorder="1" applyAlignment="1" applyProtection="1">
      <alignment horizontal="left" vertical="center"/>
    </xf>
    <xf numFmtId="0" fontId="9" fillId="8" borderId="6" xfId="4" applyFont="1" applyFill="1" applyBorder="1" applyAlignment="1" applyProtection="1">
      <alignment horizontal="left" vertical="center"/>
    </xf>
    <xf numFmtId="0" fontId="9" fillId="8" borderId="36" xfId="4" applyFont="1" applyFill="1" applyBorder="1" applyAlignment="1" applyProtection="1">
      <alignment horizontal="left" vertical="center"/>
    </xf>
    <xf numFmtId="49" fontId="9" fillId="8" borderId="48" xfId="4" applyNumberFormat="1" applyFont="1" applyFill="1" applyBorder="1" applyAlignment="1" applyProtection="1">
      <alignment horizontal="left" vertical="center"/>
    </xf>
    <xf numFmtId="0" fontId="9" fillId="8" borderId="49" xfId="4" applyFont="1" applyFill="1" applyBorder="1" applyAlignment="1" applyProtection="1">
      <alignment horizontal="left" vertical="center"/>
    </xf>
    <xf numFmtId="0" fontId="9" fillId="8" borderId="50" xfId="4" applyFont="1" applyFill="1" applyBorder="1" applyAlignment="1" applyProtection="1">
      <alignment horizontal="left" vertical="center"/>
    </xf>
    <xf numFmtId="0" fontId="6" fillId="0" borderId="28" xfId="2" applyFont="1" applyFill="1" applyBorder="1" applyAlignment="1" applyProtection="1">
      <alignment horizontal="left" vertical="center" wrapText="1"/>
    </xf>
    <xf numFmtId="0" fontId="2" fillId="0" borderId="8" xfId="1" applyFont="1" applyFill="1" applyBorder="1" applyProtection="1"/>
    <xf numFmtId="0" fontId="6" fillId="0" borderId="25" xfId="2" applyFont="1" applyFill="1" applyBorder="1" applyAlignment="1" applyProtection="1">
      <alignment horizontal="left" vertical="center" wrapText="1"/>
    </xf>
    <xf numFmtId="0" fontId="8" fillId="8" borderId="49" xfId="4" applyFont="1" applyFill="1" applyBorder="1" applyAlignment="1" applyProtection="1">
      <alignment horizontal="left" vertical="center"/>
    </xf>
    <xf numFmtId="0" fontId="2" fillId="2" borderId="43" xfId="1" applyFont="1" applyFill="1" applyBorder="1" applyAlignment="1" applyProtection="1">
      <alignment vertical="center"/>
    </xf>
    <xf numFmtId="0" fontId="2" fillId="2" borderId="31" xfId="1" applyFont="1" applyFill="1" applyBorder="1" applyAlignment="1" applyProtection="1">
      <alignment vertical="center"/>
    </xf>
    <xf numFmtId="0" fontId="2" fillId="2" borderId="31" xfId="1" applyFont="1" applyFill="1" applyBorder="1" applyAlignment="1" applyProtection="1">
      <alignment vertical="center" wrapText="1"/>
    </xf>
    <xf numFmtId="0" fontId="2" fillId="2" borderId="31" xfId="1" applyFont="1" applyFill="1" applyBorder="1" applyProtection="1"/>
    <xf numFmtId="0" fontId="2" fillId="2" borderId="51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 wrapText="1"/>
    </xf>
  </cellXfs>
  <cellStyles count="5">
    <cellStyle name="Гиперссылка" xfId="4" builtinId="8"/>
    <cellStyle name="Обычный" xfId="0" builtinId="0"/>
    <cellStyle name="Обычный_Копия Факт по месяцам - сети (на оформление)" xfId="1"/>
    <cellStyle name="Обычный_Котёл Сети" xfId="2"/>
    <cellStyle name="Обычный_Котёл Сети_Форма 46 - передач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2017/09/KOTEL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2.0</v>
          </cell>
        </row>
      </sheetData>
      <sheetData sheetId="1">
        <row r="8">
          <cell r="F8">
            <v>2017</v>
          </cell>
          <cell r="G8" t="str">
            <v>Сентябрь</v>
          </cell>
        </row>
      </sheetData>
      <sheetData sheetId="2"/>
      <sheetData sheetId="3"/>
      <sheetData sheetId="4"/>
      <sheetData sheetId="5"/>
      <sheetData sheetId="6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7">
        <row r="22">
          <cell r="A22" t="str">
            <v>ООО "СИБУР Тобольск"</v>
          </cell>
        </row>
        <row r="23">
          <cell r="A23" t="str">
            <v>ООО "СП "Ваньеганнефть"</v>
          </cell>
        </row>
        <row r="24">
          <cell r="A24" t="str">
            <v>ООО "Салым Петролеум"</v>
          </cell>
        </row>
        <row r="25">
          <cell r="A25" t="str">
            <v>ООО "Северная ПЛЭС"</v>
          </cell>
        </row>
        <row r="26">
          <cell r="A26" t="str">
            <v>ООО "Тобольская ТЭЦ"</v>
          </cell>
        </row>
        <row r="27">
          <cell r="A27" t="str">
            <v>ПАО "СУЭНКО"</v>
          </cell>
        </row>
        <row r="28">
          <cell r="A28" t="str">
            <v>ПИИ ОАО "Газтурбосервис"</v>
          </cell>
        </row>
        <row r="29">
          <cell r="A29" t="str">
            <v>Филиал "Уренгойская ГРЭС" АО "Интер РАО - Электрогенерация"</v>
          </cell>
        </row>
        <row r="30">
          <cell r="A30" t="str">
            <v>АО "ЕЭСнК"</v>
          </cell>
        </row>
        <row r="31">
          <cell r="A31" t="str">
            <v>АО "Межрегионэнергосбыт"</v>
          </cell>
        </row>
        <row r="32">
          <cell r="A32" t="str">
            <v>АО "Оборонэнергосбыт"</v>
          </cell>
        </row>
        <row r="33">
          <cell r="A33" t="str">
            <v>АО "Салехардэнерго"</v>
          </cell>
        </row>
        <row r="34">
          <cell r="A34" t="str">
            <v>АО "Сибурэнергоменеджмент"</v>
          </cell>
        </row>
        <row r="35">
          <cell r="A35" t="str">
            <v>АО "Тюменская энергосбытовая компания"</v>
          </cell>
        </row>
        <row r="36">
          <cell r="A36" t="str">
            <v>АО "Энергосбытовая компания "Восток"</v>
          </cell>
        </row>
        <row r="37">
          <cell r="A37" t="str">
            <v>АО "ЮТЭК"</v>
          </cell>
        </row>
        <row r="38">
          <cell r="A38" t="str">
            <v>ЗАО "Дирекция по энергообеспечению Восточного промузла"</v>
          </cell>
        </row>
        <row r="39">
          <cell r="A39" t="str">
            <v>Закрытое акционерное общество "Энергопромышленная компания", г. Екатеринбург</v>
          </cell>
        </row>
        <row r="40">
          <cell r="A40" t="str">
            <v>МП "ГЭС" г. Ханты-Мансийск"</v>
          </cell>
        </row>
        <row r="41">
          <cell r="A41" t="str">
            <v>ОАО "ОБОРОНЭНЕРГОСБЫТ" филиал "УРАЛЬСКИЙ"</v>
          </cell>
        </row>
        <row r="42">
          <cell r="A42" t="str">
            <v>ОАО "Промышленная энергетика"</v>
          </cell>
        </row>
        <row r="43">
          <cell r="A43" t="str">
            <v>ОАО "Северная энергетическая компания"</v>
          </cell>
        </row>
        <row r="44">
          <cell r="A44" t="str">
            <v>ОАО "Фортум"</v>
          </cell>
        </row>
        <row r="45">
          <cell r="A45" t="str">
            <v>ООО "Белкам-Контракт"</v>
          </cell>
        </row>
        <row r="46">
          <cell r="A46" t="str">
            <v>ООО "Газпром добыча Ямбург"</v>
          </cell>
        </row>
        <row r="47">
          <cell r="A47" t="str">
            <v>ООО "Дизаж М"</v>
          </cell>
        </row>
        <row r="48">
          <cell r="A48" t="str">
            <v>ООО "КНАУФ ЭНЕРГИЯ"</v>
          </cell>
        </row>
        <row r="49">
          <cell r="A49" t="str">
            <v>ООО "ЛУКОЙЛ-ЭНЕРГОСЕРВИС"</v>
          </cell>
        </row>
        <row r="50">
          <cell r="A50" t="str">
            <v>ООО "МагнитЭнерго"</v>
          </cell>
        </row>
        <row r="51">
          <cell r="A51" t="str">
            <v>ООО "МагнитЭнерго"</v>
          </cell>
        </row>
        <row r="52">
          <cell r="A52" t="str">
            <v>ООО "Независимое энергосбытовое предприятие"</v>
          </cell>
        </row>
        <row r="53">
          <cell r="A53" t="str">
            <v>ООО "Нижневартовская энергосбытовая компания"</v>
          </cell>
        </row>
        <row r="54">
          <cell r="A54" t="str">
            <v>ООО "Промэнергосбыт"</v>
          </cell>
        </row>
        <row r="55">
          <cell r="A55" t="str">
            <v>ООО "РН-Энерго"</v>
          </cell>
        </row>
        <row r="56">
          <cell r="A56" t="str">
            <v>ООО "Региональная энергосбытовая компания" (ОПП)</v>
          </cell>
        </row>
        <row r="57">
          <cell r="A57" t="str">
            <v>ООО "Русэнергоресурс"</v>
          </cell>
        </row>
        <row r="58">
          <cell r="A58" t="str">
            <v>ООО "Русэнергосбыт"</v>
          </cell>
        </row>
        <row r="59">
          <cell r="A59" t="str">
            <v>ООО "СИБУР Тобольск"</v>
          </cell>
        </row>
        <row r="60">
          <cell r="A60" t="str">
            <v>ООО "Сургутская энергосбытовая компания"</v>
          </cell>
        </row>
        <row r="61">
          <cell r="A61" t="str">
            <v>ООО "ТЭК-Энерго"</v>
          </cell>
        </row>
        <row r="62">
          <cell r="A62" t="str">
            <v>ООО "Транснефтьэнерго"</v>
          </cell>
        </row>
        <row r="63">
          <cell r="A63" t="str">
            <v>ООО "Энергосбытовая компания Черногорэнерго"</v>
          </cell>
        </row>
        <row r="64">
          <cell r="A64" t="str">
            <v>ООО "Энергострим - Энергосбыт"</v>
          </cell>
        </row>
        <row r="65">
          <cell r="A65" t="str">
            <v>ООО Энергосбытовая компания "Аган",г.Радужный</v>
          </cell>
        </row>
        <row r="66">
          <cell r="A66" t="str">
            <v>Общество с ограниченной ответственностью «Энергосбытовая компания»</v>
          </cell>
        </row>
        <row r="67">
          <cell r="A67" t="str">
            <v>ПАО "Мосэнергосбыт"</v>
          </cell>
        </row>
        <row r="68">
          <cell r="A68" t="str">
            <v>ПАО "СУЭНКО"</v>
          </cell>
        </row>
        <row r="69">
          <cell r="A69" t="str">
            <v>РЭУ  ОАО "Запсибгазпром"</v>
          </cell>
        </row>
        <row r="70">
          <cell r="A70" t="str">
            <v>OOO "Башэнергонефть"</v>
          </cell>
        </row>
        <row r="71">
          <cell r="A71" t="str">
            <v>АО "Аэропорт Белоярский"</v>
          </cell>
        </row>
        <row r="72">
          <cell r="A72" t="str">
            <v>АО "Аэропорт Рощино"</v>
          </cell>
        </row>
        <row r="73">
          <cell r="A73" t="str">
            <v>АО "Городские электрические сети" г.Нижневартовск</v>
          </cell>
        </row>
        <row r="74">
          <cell r="A74" t="str">
            <v>АО "Муравленковское предприятие городских электрических сетей"</v>
          </cell>
        </row>
        <row r="75">
          <cell r="A75" t="str">
            <v>АО "Надымское авиапредприятие"</v>
          </cell>
        </row>
        <row r="76">
          <cell r="A76" t="str">
            <v>АО "Нижневартовское нефтегазодобывающее предприятие"</v>
          </cell>
        </row>
        <row r="77">
          <cell r="A77" t="str">
            <v>АО "Новоуренгойский ОАО"</v>
          </cell>
        </row>
        <row r="78">
          <cell r="A78" t="str">
            <v>АО "РСК Ямала"</v>
          </cell>
        </row>
        <row r="79">
          <cell r="A79" t="str">
            <v>АО "Тюменский завод медицинского оборудования и инструментов"</v>
          </cell>
        </row>
        <row r="80">
          <cell r="A80" t="str">
            <v>АО "Тюменский электромеханический завод"</v>
          </cell>
        </row>
        <row r="81">
          <cell r="A81" t="str">
            <v>АО "Тюменьэнерго"</v>
          </cell>
        </row>
        <row r="82">
          <cell r="A82" t="str">
            <v>АО "Уренгойгорэлектросеть"</v>
          </cell>
        </row>
        <row r="83">
          <cell r="A83" t="str">
            <v>АО "Элек"</v>
          </cell>
        </row>
        <row r="84">
          <cell r="A84" t="str">
            <v>АО "Энерго-Газ-Ноябрьск"</v>
          </cell>
        </row>
        <row r="85">
          <cell r="A85" t="str">
            <v>АО "ЮРЭСК"</v>
          </cell>
        </row>
        <row r="86">
          <cell r="A86" t="str">
            <v>АО "Ямальская железнодорожная компания"</v>
          </cell>
        </row>
        <row r="87">
          <cell r="A87" t="str">
            <v>Акционерное общество "Оборонэнерго" - филиал "Уральский"</v>
          </cell>
        </row>
        <row r="88">
          <cell r="A88" t="str">
            <v>ЗАО " Тюменский приборостроительный завод"</v>
          </cell>
        </row>
        <row r="89">
          <cell r="A89" t="str">
            <v>ЗАО "Завод Тюменьремдормаш"</v>
          </cell>
        </row>
        <row r="90">
          <cell r="A90" t="str">
            <v>ЗАО "НадымЭнергоСбыт"</v>
          </cell>
        </row>
        <row r="91">
          <cell r="A91" t="str">
            <v>МП "ГЭС" г. Ханты-Мансийск"</v>
          </cell>
        </row>
        <row r="92">
          <cell r="A92" t="str">
            <v>МУП "Губкинские городские электрические сети"</v>
          </cell>
        </row>
        <row r="93">
          <cell r="A93" t="str">
            <v>МУП "Надымские городские электрические сети"</v>
          </cell>
        </row>
        <row r="94">
          <cell r="A94" t="str">
            <v>МУП "Пуровские электрические сети"</v>
          </cell>
        </row>
        <row r="95">
          <cell r="A95" t="str">
            <v>МУП "Сургутские районные электрические сети" МО Сургутский район</v>
          </cell>
        </row>
        <row r="96">
          <cell r="A96" t="str">
            <v>Муниципальное предприятие "Эксплуатационная генерирующая компания"  муниципального образования городское поселение Приобье</v>
          </cell>
        </row>
        <row r="97">
          <cell r="A97" t="str">
            <v>ОАО "Аэропорт Сургут"</v>
          </cell>
        </row>
        <row r="98">
          <cell r="A98" t="str">
            <v>ОАО "Аэропорт Урай"</v>
          </cell>
        </row>
        <row r="99">
          <cell r="A99" t="str">
            <v>ОАО "Варьеганэнергонефть"</v>
          </cell>
        </row>
        <row r="100">
          <cell r="A100" t="str">
            <v>ОАО "Вынгапуровский тепловодоканал"</v>
          </cell>
        </row>
        <row r="101">
          <cell r="A101" t="str">
            <v>ОАО "ГЭС" г. Мегион</v>
          </cell>
        </row>
        <row r="102">
          <cell r="A102" t="str">
            <v>ОАО "Пойковские электрические сети"</v>
          </cell>
        </row>
        <row r="103">
          <cell r="A103" t="str">
            <v>ОАО "РН-НЯГАНЬНЕФТЕГАЗ"</v>
          </cell>
        </row>
        <row r="104">
          <cell r="A104" t="str">
            <v>ОАО "Радужнинские городские электрические сети"</v>
          </cell>
        </row>
        <row r="105">
          <cell r="A105" t="str">
            <v>ОАО "Самотлорнефтегаз"</v>
          </cell>
        </row>
        <row r="106">
          <cell r="A106" t="str">
            <v>ОАО "Сибнефтепровод"</v>
          </cell>
        </row>
        <row r="107">
          <cell r="A107" t="str">
            <v>ОАО "Сургутнефтегаз"</v>
          </cell>
        </row>
        <row r="108">
          <cell r="A108" t="str">
            <v>ОАО "ТНК-Нягань"</v>
          </cell>
        </row>
        <row r="109">
          <cell r="A109" t="str">
            <v>ОАО "Черногорэнерго"</v>
          </cell>
        </row>
        <row r="110">
          <cell r="A110" t="str">
            <v>ОАО "ЮТЭК-Покачи"</v>
          </cell>
        </row>
        <row r="111">
          <cell r="A111" t="str">
            <v>ОАО "ЮТЭК-Региональные сети"</v>
          </cell>
        </row>
        <row r="112">
          <cell r="A112" t="str">
            <v>ОАО ТТК "КРОСНО"</v>
          </cell>
        </row>
        <row r="113">
          <cell r="A113" t="str">
            <v>ООО " Тюменская электросетевая компания"</v>
          </cell>
        </row>
        <row r="114">
          <cell r="A114" t="str">
            <v>ООО "Агентство Интеллект-Сервис"</v>
          </cell>
        </row>
        <row r="115">
          <cell r="A115" t="str">
            <v>ООО "Агропромэнергия"</v>
          </cell>
        </row>
        <row r="116">
          <cell r="A116" t="str">
            <v>ООО "Альтера"</v>
          </cell>
        </row>
        <row r="117">
          <cell r="A117" t="str">
            <v>ООО "Аэропорт Советский"</v>
          </cell>
        </row>
        <row r="118">
          <cell r="A118" t="str">
            <v>ООО "Башнефть-Добыча"</v>
          </cell>
        </row>
        <row r="119">
          <cell r="A119" t="str">
            <v>ООО "Белозерный газоперерабатывающий комплекс"</v>
          </cell>
        </row>
        <row r="120">
          <cell r="A120" t="str">
            <v>ООО "Газпром добыча Уренгой"</v>
          </cell>
        </row>
        <row r="121">
          <cell r="A121" t="str">
            <v>ООО "Газпром переработка"</v>
          </cell>
        </row>
        <row r="122">
          <cell r="A122" t="str">
            <v>ООО "Газпром трансгаз Сургут"</v>
          </cell>
        </row>
        <row r="123">
          <cell r="A123" t="str">
            <v>ООО "Газпром трансгаз Сургут" Демьянское ЛПУ МГ</v>
          </cell>
        </row>
        <row r="124">
          <cell r="A124" t="str">
            <v>ООО "Газпром трансгаз Сургут" Ишимское ЛПУ МГ</v>
          </cell>
        </row>
        <row r="125">
          <cell r="A125" t="str">
            <v>ООО "Газпром трансгаз Сургут" Тобольское ЛПУ МГ</v>
          </cell>
        </row>
        <row r="126">
          <cell r="A126" t="str">
            <v>ООО "Газпром трансгаз Сургут" Туртасское ЛПУ МГ</v>
          </cell>
        </row>
        <row r="127">
          <cell r="A127" t="str">
            <v>ООО "Газпром трансгаз Сургут" Ярковское ЛПУ МГ</v>
          </cell>
        </row>
        <row r="128">
          <cell r="A128" t="str">
            <v>ООО "Газпром энерго" Сургутский филиал</v>
          </cell>
        </row>
        <row r="129">
          <cell r="A129" t="str">
            <v>ООО "Газпромнефть-Хантос"</v>
          </cell>
        </row>
        <row r="130">
          <cell r="A130" t="str">
            <v>ООО "ДОК-Энерго"</v>
          </cell>
        </row>
        <row r="131">
          <cell r="A131" t="str">
            <v>ООО "ДСК-Энерго"</v>
          </cell>
        </row>
        <row r="132">
          <cell r="A132" t="str">
            <v>ООО "Дака"</v>
          </cell>
        </row>
        <row r="133">
          <cell r="A133" t="str">
            <v>ООО "Дорстрой"</v>
          </cell>
        </row>
        <row r="134">
          <cell r="A134" t="str">
            <v>ООО "Западно-Малобалыкское"</v>
          </cell>
        </row>
        <row r="135">
          <cell r="A135" t="str">
            <v>ООО "ИНТЕГРУС"</v>
          </cell>
        </row>
        <row r="136">
          <cell r="A136" t="str">
            <v>ООО "Каскад-Энерго"</v>
          </cell>
        </row>
        <row r="137">
          <cell r="A137" t="str">
            <v>ООО "ЛУКОЙЛ-ЭНЕРГОСЕТИ"</v>
          </cell>
        </row>
        <row r="138">
          <cell r="A138" t="str">
            <v>ООО "Луч-Электро"</v>
          </cell>
        </row>
        <row r="139">
          <cell r="A139" t="str">
            <v>ООО "Мегионэнергонефть"</v>
          </cell>
        </row>
        <row r="140">
          <cell r="A140" t="str">
            <v>ООО "МинЭл"</v>
          </cell>
        </row>
        <row r="141">
          <cell r="A141" t="str">
            <v>ООО "Нижневартовский газоперерабатывающий комплекс"</v>
          </cell>
        </row>
        <row r="142">
          <cell r="A142" t="str">
            <v>ООО "Нижневартовскэнергонефть"</v>
          </cell>
        </row>
        <row r="143">
          <cell r="A143" t="str">
            <v>ООО "Ноябрьскэнергонефть"</v>
          </cell>
        </row>
        <row r="144">
          <cell r="A144" t="str">
            <v>ООО "Няганьгазпереработка"</v>
          </cell>
        </row>
        <row r="145">
          <cell r="A145" t="str">
            <v>ООО "РН - Юганскнефтегаз"</v>
          </cell>
        </row>
        <row r="146">
          <cell r="A146" t="str">
            <v>ООО "Ремэнергостройсервис"</v>
          </cell>
        </row>
        <row r="147">
          <cell r="A147" t="str">
            <v>ООО "Русская тепловая компания"</v>
          </cell>
        </row>
        <row r="148">
          <cell r="A148" t="str">
            <v>ООО "СИБУР Тобольск"</v>
          </cell>
        </row>
        <row r="149">
          <cell r="A149" t="str">
            <v>ООО "СеверСетьРазвитие"</v>
          </cell>
        </row>
        <row r="150">
          <cell r="A150" t="str">
            <v>ООО "Северремприбор"</v>
          </cell>
        </row>
        <row r="151">
          <cell r="A151" t="str">
            <v>ООО "Сетевая компания "Вектор"</v>
          </cell>
        </row>
        <row r="152">
          <cell r="A152" t="str">
            <v>ООО "Сибирь-Электро"</v>
          </cell>
        </row>
        <row r="153">
          <cell r="A153" t="str">
            <v>ООО "Сибтрансэлектро"</v>
          </cell>
        </row>
        <row r="154">
          <cell r="A154" t="str">
            <v>ООО "Сибэнергокомплектмонтаж"</v>
          </cell>
        </row>
        <row r="155">
          <cell r="A155" t="str">
            <v>ООО "Статус"</v>
          </cell>
        </row>
        <row r="156">
          <cell r="A156" t="str">
            <v>ООО "Строительно-промышленный комбинат"</v>
          </cell>
        </row>
        <row r="157">
          <cell r="A157" t="str">
            <v>ООО "Сургутские городские электрические сети"</v>
          </cell>
        </row>
        <row r="158">
          <cell r="A158" t="str">
            <v>ООО "ТРАНССЕТЬ"</v>
          </cell>
        </row>
        <row r="159">
          <cell r="A159" t="str">
            <v>ООО "Тарманское-Центральное"</v>
          </cell>
        </row>
        <row r="160">
          <cell r="A160" t="str">
            <v>ООО "Тобольскпромэнергосеть"</v>
          </cell>
        </row>
        <row r="161">
          <cell r="A161" t="str">
            <v>ООО "Транзит-Электро-Тюмень"</v>
          </cell>
        </row>
        <row r="162">
          <cell r="A162" t="str">
            <v>ООО "Управляющая компания - Тюменские моторостроители"</v>
          </cell>
        </row>
        <row r="163">
          <cell r="A163" t="str">
            <v>ООО "ЭлектроСпецСтрой"</v>
          </cell>
        </row>
        <row r="164">
          <cell r="A164" t="str">
            <v>ООО "Элтранс"</v>
          </cell>
        </row>
        <row r="165">
          <cell r="A165" t="str">
            <v>ООО "Энергетика Югры"</v>
          </cell>
        </row>
        <row r="166">
          <cell r="A166" t="str">
            <v>ООО "Энергия-2006"</v>
          </cell>
        </row>
        <row r="167">
          <cell r="A167" t="str">
            <v>ООО "Энерго Тюмень"</v>
          </cell>
        </row>
        <row r="168">
          <cell r="A168" t="str">
            <v>ООО "Энерго-Лидер"</v>
          </cell>
        </row>
        <row r="169">
          <cell r="A169" t="str">
            <v>ООО "Энергонефть Томск"</v>
          </cell>
        </row>
        <row r="170">
          <cell r="A170" t="str">
            <v>Открытое акционерное общество "Юграавиа"</v>
          </cell>
        </row>
        <row r="171">
          <cell r="A171" t="str">
            <v>ПАО "Птицефабрика "Боровская"</v>
          </cell>
        </row>
        <row r="172">
          <cell r="A172" t="str">
            <v>ПАО "СУЭНКО"</v>
          </cell>
        </row>
        <row r="173">
          <cell r="A173" t="str">
            <v>ПАО "ФСК ЕЭС"</v>
          </cell>
        </row>
        <row r="174">
          <cell r="A174" t="str">
            <v>ПАО "ФСК ЕЭС"</v>
          </cell>
        </row>
        <row r="175">
          <cell r="A175" t="str">
            <v>Свердловская дирекция по тепловодоснабжению - структурное подразделение центральной дирекции по тепловодоснабжению - филиала ОАО "РЖД"</v>
          </cell>
        </row>
        <row r="176">
          <cell r="A176" t="str">
            <v>Северная дирекция по энергообеспечению - структурное подразделение Трансэнерго - филиала ОАО "Российские железные дороги"</v>
          </cell>
        </row>
        <row r="177">
          <cell r="A177" t="str">
            <v>Уренгойский филиал ООО "Газпром энерго"</v>
          </cell>
        </row>
        <row r="178">
          <cell r="A178" t="str">
            <v>ФБУ "Центр реабилитации ФСС РФ "Тараскуль"</v>
          </cell>
        </row>
        <row r="179">
          <cell r="A179" t="str">
            <v>ФГУП "Стройтранс №1"</v>
          </cell>
        </row>
        <row r="180">
          <cell r="A180" t="str">
            <v>филиал ОАО "РЖД" - Свердловская ж.д. (Сургутская дистанция)</v>
          </cell>
        </row>
        <row r="181">
          <cell r="A181" t="str">
            <v>филиал ОАО "РЖД"- Свердловская ж.д. (Тюменская дистанция)</v>
          </cell>
        </row>
        <row r="182">
          <cell r="A182" t="str">
            <v>АО "ИНТЕР РАО - Электрогенерация"</v>
          </cell>
        </row>
        <row r="183">
          <cell r="A183" t="str">
            <v>АО "Межрегионэнергосбыт"</v>
          </cell>
        </row>
        <row r="184">
          <cell r="A184" t="str">
            <v>АО "Югорская Генерирующая Компания"</v>
          </cell>
        </row>
        <row r="185">
          <cell r="A185" t="str">
            <v>ЗАО "ЛУКОЙЛ-АИК"</v>
          </cell>
        </row>
        <row r="186">
          <cell r="A186" t="str">
            <v>ЗАО "РН-Энергонефть" Филиал ЗАО "РН-Энергонефть" в Ямало-Ненецком автономном округе</v>
          </cell>
        </row>
        <row r="187">
          <cell r="A187" t="str">
            <v>ЗАО Нижневартовская ГРЭС</v>
          </cell>
        </row>
        <row r="188">
          <cell r="A188" t="str">
            <v>МУП "Байкаловский ККП"</v>
          </cell>
        </row>
        <row r="189">
          <cell r="A189" t="str">
            <v>ОАО "Славнефть-Мегионнефтегаз"</v>
          </cell>
        </row>
        <row r="190">
          <cell r="A190" t="str">
            <v>ОАО "Сургутнефтегаз"</v>
          </cell>
        </row>
        <row r="191">
          <cell r="A191" t="str">
            <v>ОАО "ТНК-Нягань"</v>
          </cell>
        </row>
        <row r="192">
          <cell r="A192" t="str">
            <v>ОАО "Фортум"</v>
          </cell>
        </row>
        <row r="193">
          <cell r="A193" t="str">
            <v>ОАО "Фортум"</v>
          </cell>
        </row>
        <row r="194">
          <cell r="A194" t="str">
            <v>ОАО "Фортум" (Няганская ГРЭС)</v>
          </cell>
        </row>
        <row r="195">
          <cell r="A195" t="str">
            <v>ОАО "Фортум" (Тобольская ТЭЦ)</v>
          </cell>
        </row>
        <row r="196">
          <cell r="A196" t="str">
            <v>ОАО "Фортум" (Тюменская ТЭЦ-1)</v>
          </cell>
        </row>
        <row r="197">
          <cell r="A197" t="str">
            <v>ООО "Газпром добыча Уренгой"</v>
          </cell>
        </row>
        <row r="198">
          <cell r="A198" t="str">
            <v>ООО "Газпром добыча Ямбург"</v>
          </cell>
        </row>
        <row r="199">
          <cell r="A199" t="str">
            <v>ООО "Газпромнефть-Хантос"</v>
          </cell>
        </row>
        <row r="200">
          <cell r="A200" t="str">
            <v>ООО "Западно-Малобалыкское"</v>
          </cell>
        </row>
        <row r="201">
          <cell r="A201" t="str">
            <v>ООО "ЛУКОЙЛ-Западная Сибирь"</v>
          </cell>
        </row>
        <row r="202">
          <cell r="A202" t="str">
            <v>ООО "Новатэк-Юрхаровнефтегаз"</v>
          </cell>
        </row>
        <row r="203">
          <cell r="A203" t="str">
            <v>ООО "Ноябрьская ПГЭ"</v>
          </cell>
        </row>
        <row r="204">
          <cell r="A204" t="str">
            <v>ООО "СИБУР Тобольск"</v>
          </cell>
        </row>
        <row r="205">
          <cell r="A205" t="str">
            <v>ООО "СП "Ваньеганнефть"</v>
          </cell>
        </row>
        <row r="206">
          <cell r="A206" t="str">
            <v>ООО "Салым Петролеум"</v>
          </cell>
        </row>
        <row r="207">
          <cell r="A207" t="str">
            <v>ООО "Северная ПЛЭС"</v>
          </cell>
        </row>
        <row r="208">
          <cell r="A208" t="str">
            <v>ООО "Тобольская ТЭЦ"</v>
          </cell>
        </row>
        <row r="209">
          <cell r="A209" t="str">
            <v>ПАО "Передвижная энергетика"</v>
          </cell>
        </row>
        <row r="210">
          <cell r="A210" t="str">
            <v>ПАО "Передвижная энергетика"  филиал ПЭС "Уренгой"</v>
          </cell>
        </row>
        <row r="211">
          <cell r="A211" t="str">
            <v>ПАО "Передвижная энергетика" филиал "ПЭС Казым"</v>
          </cell>
        </row>
        <row r="212">
          <cell r="A212" t="str">
            <v>ПАО "СУЭНКО"</v>
          </cell>
        </row>
        <row r="213">
          <cell r="A213" t="str">
            <v>ПАО "Юнипро"</v>
          </cell>
        </row>
        <row r="214">
          <cell r="A214" t="str">
            <v>Филиал "Уренгойская ГРЭС" АО "Интер РАО - Электрогенерация"</v>
          </cell>
        </row>
        <row r="215">
          <cell r="A215" t="str">
            <v>Филиал ПАО "ОГК-2"- Сургутская ГРЭС-1</v>
          </cell>
        </row>
        <row r="216">
          <cell r="A216" t="str">
            <v>филиал "Сургутская ГРЭС-2" ПАО "Юнипро"</v>
          </cell>
        </row>
        <row r="217">
          <cell r="A217" t="str">
            <v>МП "ГЭС" г. Ханты-Мансийск"</v>
          </cell>
        </row>
        <row r="218">
          <cell r="A218" t="str">
            <v>ООО "СИБУР Тобольск"</v>
          </cell>
        </row>
        <row r="219">
          <cell r="A219" t="str">
            <v>ПАО "СУЭНКО"</v>
          </cell>
        </row>
        <row r="220">
          <cell r="A220" t="str">
            <v>ООО "Региональная энергетическая компания"</v>
          </cell>
        </row>
        <row r="221">
          <cell r="A221" t="str">
            <v>АО "Югорская Генерирующая Компания"</v>
          </cell>
        </row>
        <row r="222">
          <cell r="A222" t="str">
            <v>ЗАО Нижневартовская ГРЭС</v>
          </cell>
        </row>
        <row r="223">
          <cell r="A223" t="str">
            <v>ОАО "Фортум" (Няганская ГРЭС)</v>
          </cell>
        </row>
        <row r="224">
          <cell r="A224" t="str">
            <v>ООО "Газпром трансгаз Югорск"</v>
          </cell>
        </row>
        <row r="225">
          <cell r="A225" t="str">
            <v>ПАО "Юнипро"</v>
          </cell>
        </row>
        <row r="226">
          <cell r="A226" t="str">
            <v>Филиал ПАО "ОГК-2"- Сургутская ГРЭС-1</v>
          </cell>
        </row>
        <row r="227">
          <cell r="A227" t="str">
            <v>филиал "Сургутская ГРЭС-2" ПАО "Юнипро"</v>
          </cell>
        </row>
        <row r="228">
          <cell r="A228" t="str">
            <v>АО "Тюменская энергосбытовая компания"</v>
          </cell>
        </row>
        <row r="229">
          <cell r="A229" t="str">
            <v>АО "Энергосбытовая компания "Восток"</v>
          </cell>
        </row>
        <row r="230">
          <cell r="A230" t="str">
            <v>АО "ЮТЭК"</v>
          </cell>
        </row>
        <row r="231">
          <cell r="A231" t="str">
            <v>АО "Югорская Генерирующая Компания"</v>
          </cell>
        </row>
        <row r="232">
          <cell r="A232" t="str">
            <v>МП "ГЭС" г. Ханты-Мансийск"</v>
          </cell>
        </row>
        <row r="233">
          <cell r="A233" t="str">
            <v>ОАО "ОБОРОНЭНЕРГОСБЫТ" филиал "УРАЛЬСКИЙ"</v>
          </cell>
        </row>
        <row r="234">
          <cell r="A234" t="str">
            <v>ОАО "Фортум" (Няганская ГРЭС)</v>
          </cell>
        </row>
        <row r="235">
          <cell r="A235" t="str">
            <v>ООО "Газпром трансгаз Югорск"</v>
          </cell>
        </row>
        <row r="236">
          <cell r="A236" t="str">
            <v>ООО "МагнитЭнерго"</v>
          </cell>
        </row>
        <row r="237">
          <cell r="A237" t="str">
            <v>ООО "Нижневартовская энергосбытовая компания"</v>
          </cell>
        </row>
        <row r="238">
          <cell r="A238" t="str">
            <v>АО "Городские электрические сети" г.Нижневартовск</v>
          </cell>
        </row>
        <row r="239">
          <cell r="A239" t="str">
            <v>АО "Нижневартовское нефтегазодобывающее предприятие"</v>
          </cell>
        </row>
        <row r="240">
          <cell r="A240" t="str">
            <v>АО "Тюменьэнерго"</v>
          </cell>
        </row>
        <row r="241">
          <cell r="A241" t="str">
            <v>АО "Элек"</v>
          </cell>
        </row>
        <row r="242">
          <cell r="A242" t="str">
            <v>АО "ЮРЭСК"</v>
          </cell>
        </row>
        <row r="243">
          <cell r="A243" t="str">
            <v>АО "Югорская Генерирующая Компания"</v>
          </cell>
        </row>
        <row r="244">
          <cell r="A244" t="str">
            <v>МП "ГЭС" г. Ханты-Мансийск"</v>
          </cell>
        </row>
        <row r="245">
          <cell r="A245" t="str">
            <v>МУП "Сургутские районные электрические сети" МО Сургутский район</v>
          </cell>
        </row>
        <row r="246">
          <cell r="A246" t="str">
            <v>ОАО "Аэропорт Сургут"</v>
          </cell>
        </row>
        <row r="247">
          <cell r="A247" t="str">
            <v>ОАО "Варьеганэнергонефть"</v>
          </cell>
        </row>
        <row r="248">
          <cell r="A248" t="str">
            <v>ОАО "Пойковские электрические сети"</v>
          </cell>
        </row>
        <row r="249">
          <cell r="A249" t="str">
            <v>ОАО "РН-НЯГАНЬНЕФТЕГАЗ"</v>
          </cell>
        </row>
        <row r="250">
          <cell r="A250" t="str">
            <v>ОАО "Радужнинские городские электрические сети"</v>
          </cell>
        </row>
        <row r="251">
          <cell r="A251" t="str">
            <v>ОАО "Сургутнефтегаз"</v>
          </cell>
        </row>
        <row r="252">
          <cell r="A252" t="str">
            <v>ОАО "ЮТЭК-Покачи"</v>
          </cell>
        </row>
        <row r="253">
          <cell r="A253" t="str">
            <v>ОАО "ЮТЭК-Региональные сети"</v>
          </cell>
        </row>
        <row r="254">
          <cell r="A254" t="str">
            <v>ООО "Газпром переработка"</v>
          </cell>
        </row>
        <row r="255">
          <cell r="A255" t="str">
            <v>ООО "Газпром трансгаз Сургут"</v>
          </cell>
        </row>
        <row r="256">
          <cell r="A256" t="str">
            <v>ООО "Газпром трансгаз Югорск"</v>
          </cell>
        </row>
        <row r="257">
          <cell r="A257" t="str">
            <v>ООО "Газпром энерго"</v>
          </cell>
        </row>
        <row r="258">
          <cell r="A258" t="str">
            <v>ООО "Луч-Электро"</v>
          </cell>
        </row>
        <row r="259">
          <cell r="A259" t="str">
            <v>ООО "Мегионэнергонефть"</v>
          </cell>
        </row>
        <row r="260">
          <cell r="A260" t="str">
            <v>ООО "МинЭл"</v>
          </cell>
        </row>
        <row r="261">
          <cell r="A261" t="str">
            <v>ООО "РН - Юганскнефтегаз"</v>
          </cell>
        </row>
        <row r="262">
          <cell r="A262" t="str">
            <v>ООО "Северремприбор"</v>
          </cell>
        </row>
        <row r="263">
          <cell r="A263" t="str">
            <v>ООО "Сибтрансэлектро"</v>
          </cell>
        </row>
        <row r="264">
          <cell r="A264" t="str">
            <v>ООО "Сургутские городские электрические сети"</v>
          </cell>
        </row>
        <row r="265">
          <cell r="A265" t="str">
            <v>ООО "Энергетика Югры"</v>
          </cell>
        </row>
        <row r="266">
          <cell r="A266" t="str">
            <v>АО "Югорская Генерирующая Компания"</v>
          </cell>
        </row>
        <row r="267">
          <cell r="A267" t="str">
            <v>ЗАО Нижневартовская ГРЭС</v>
          </cell>
        </row>
        <row r="268">
          <cell r="A268" t="str">
            <v>ОАО "Фортум" (Няганская ГРЭС)</v>
          </cell>
        </row>
        <row r="269">
          <cell r="A269" t="str">
            <v>ООО "Газпром трансгаз Югорск"</v>
          </cell>
        </row>
        <row r="270">
          <cell r="A270" t="str">
            <v>ПАО "Юнипро"</v>
          </cell>
        </row>
        <row r="271">
          <cell r="A271" t="str">
            <v>Филиал ПАО "ОГК-2"- Сургутская ГРЭС-1</v>
          </cell>
        </row>
        <row r="272">
          <cell r="A272" t="str">
            <v>филиал "Сургутская ГРЭС-2" ПАО "Юнипро"</v>
          </cell>
        </row>
        <row r="273">
          <cell r="A273" t="str">
            <v>ООО "Газпром трансгаз Югорск"</v>
          </cell>
        </row>
        <row r="274">
          <cell r="A274" t="str">
            <v>АО "Салехардэнерго"</v>
          </cell>
        </row>
        <row r="275">
          <cell r="A275" t="str">
            <v>АО "Тюменская энергосбытовая компания"</v>
          </cell>
        </row>
        <row r="276">
          <cell r="A276" t="str">
            <v>АО "Ямалкоммунэнерго" филиал в Приуральском районе</v>
          </cell>
        </row>
        <row r="277">
          <cell r="A277" t="str">
            <v>АО "Ямалкоммунэнерго" филиал в Шурышкарском районе</v>
          </cell>
        </row>
        <row r="278">
          <cell r="A278" t="str">
            <v>АО "Ямалкоммунэнерго" филиал в Ямальском районе</v>
          </cell>
        </row>
        <row r="279">
          <cell r="A279" t="str">
            <v>АО "Ямалкоммунэнерго" филиал в г.Надым</v>
          </cell>
        </row>
        <row r="280">
          <cell r="A280" t="str">
            <v>АО "Ямалкоммунэнерго" филиал в п.г.т.Тазовский</v>
          </cell>
        </row>
        <row r="281">
          <cell r="A281" t="str">
            <v>Государственное бюджетное учреждение  "Ямалтур"</v>
          </cell>
        </row>
        <row r="282">
          <cell r="A282" t="str">
            <v>ЗАО "РН-Энергонефть" Филиал ЗАО "РН-Энергонефть" в Ямало-Ненецком автономном округе</v>
          </cell>
        </row>
        <row r="283">
          <cell r="A283" t="str">
            <v>МП "Белоярское ПП ЖКХ"</v>
          </cell>
        </row>
        <row r="284">
          <cell r="A284" t="str">
            <v>МП "Панаевское ЖКХ"</v>
          </cell>
        </row>
        <row r="285">
          <cell r="A285" t="str">
            <v>МП "Ямалгаз"</v>
          </cell>
        </row>
        <row r="286">
          <cell r="A286" t="str">
            <v>МП ЖКХ "Каскад"</v>
          </cell>
        </row>
        <row r="287">
          <cell r="A287" t="str">
            <v>МП ЖКХ "Энергия"</v>
          </cell>
        </row>
        <row r="288">
          <cell r="A288" t="str">
            <v>МПП ЖКХ МО г. Лабытнанги "Ямал"</v>
          </cell>
        </row>
        <row r="289">
          <cell r="A289" t="str">
            <v>МУП "Управление энергоснабжения и инженерных сетей"</v>
          </cell>
        </row>
        <row r="290">
          <cell r="A290" t="str">
            <v>МЯПП ЖКХ</v>
          </cell>
        </row>
        <row r="291">
          <cell r="A291" t="str">
            <v>ОАО "Аэропорт Сургут"</v>
          </cell>
        </row>
        <row r="292">
          <cell r="A292" t="str">
            <v>ОАО "Ростелеком" Ханты-Мансийский филиал макрорегионального филиала "Урал"</v>
          </cell>
        </row>
        <row r="293">
          <cell r="A293" t="str">
            <v>ООО "Газпром добыча Уренгой"</v>
          </cell>
        </row>
        <row r="294">
          <cell r="A294" t="str">
            <v>ООО "Газпром добыча Ямбург"</v>
          </cell>
        </row>
        <row r="295">
          <cell r="A295" t="str">
            <v>ООО "Газпромтранс" (Ямальский филиал)</v>
          </cell>
        </row>
        <row r="296">
          <cell r="A296" t="str">
            <v>ООО "Геолог-Инвест"</v>
          </cell>
        </row>
        <row r="297">
          <cell r="A297" t="str">
            <v>ООО "ЛУКОЙЛ-ЭНЕРГОСЕТИ"</v>
          </cell>
        </row>
        <row r="298">
          <cell r="A298" t="str">
            <v>ООО "Новатэк-Юрхаровнефтегаз"</v>
          </cell>
        </row>
        <row r="299">
          <cell r="A299" t="str">
            <v>ООО "Ноябрьская ПГЭ"</v>
          </cell>
        </row>
        <row r="300">
          <cell r="A300" t="str">
            <v>ООО "Ратта"</v>
          </cell>
        </row>
        <row r="301">
          <cell r="A301" t="str">
            <v>ООО "Самбургские электрические сети"</v>
          </cell>
        </row>
        <row r="302">
          <cell r="A302" t="str">
            <v>ООО "Северная ПЛЭС"</v>
          </cell>
        </row>
        <row r="303">
          <cell r="A303" t="str">
            <v>ООО "Фотон"</v>
          </cell>
        </row>
        <row r="304">
          <cell r="A304" t="str">
            <v>ООО "Энергетическая компания "Урал Промышленный - Урал Полярный"</v>
          </cell>
        </row>
        <row r="305">
          <cell r="A305" t="str">
            <v>ООО "Ямал-Энерго"</v>
          </cell>
        </row>
        <row r="306">
          <cell r="A306" t="str">
            <v>ООО ЭК "Тепло-Водо-Электро-Сервис"</v>
          </cell>
        </row>
        <row r="307">
          <cell r="A307" t="str">
            <v>ПАО "Передвижная энергетика" филиал "ПЭС Лабытнанги"</v>
          </cell>
        </row>
        <row r="308">
          <cell r="A308" t="str">
            <v>СМП ЖКХ "Ямал"</v>
          </cell>
        </row>
        <row r="309">
          <cell r="A309" t="str">
            <v>Управление "Ямалэнергогаз" ООО "Газпром добыча Надым"</v>
          </cell>
        </row>
        <row r="310">
          <cell r="A310" t="str">
            <v>Филиал "Уренгойская ГРЭС" АО "Интер РАО - Электрогенерация"</v>
          </cell>
        </row>
        <row r="311">
          <cell r="A311" t="str">
            <v>филиал - Надымское нефтегазодобывающее управление ООО "Газпром Добыча Надым"</v>
          </cell>
        </row>
        <row r="312">
          <cell r="A312" t="str">
            <v>АО "Оборонэнергосбыт"</v>
          </cell>
        </row>
        <row r="313">
          <cell r="A313" t="str">
            <v>АО "Салехардэнерго"</v>
          </cell>
        </row>
        <row r="314">
          <cell r="A314" t="str">
            <v>АО "Тюменская энергосбытовая компания"</v>
          </cell>
        </row>
        <row r="315">
          <cell r="A315" t="str">
            <v>АО "Энергосбытовая компания "Восток"</v>
          </cell>
        </row>
        <row r="316">
          <cell r="A316" t="str">
            <v>АО "Ямалкоммунэнерго"</v>
          </cell>
        </row>
        <row r="317">
          <cell r="A317" t="str">
            <v>АО "Ямалкоммунэнерго" филиал в Приуральском районе</v>
          </cell>
        </row>
        <row r="318">
          <cell r="A318" t="str">
            <v>АО "Ямалкоммунэнерго" филиал в Шурышкарском районе</v>
          </cell>
        </row>
        <row r="319">
          <cell r="A319" t="str">
            <v>АО "Ямалкоммунэнерго" филиал в Ямальском районе</v>
          </cell>
        </row>
        <row r="320">
          <cell r="A320" t="str">
            <v>АО "Ямалкоммунэнерго" филиал в г.Надым</v>
          </cell>
        </row>
        <row r="321">
          <cell r="A321" t="str">
            <v>АО "Ямалкоммунэнерго" филиал в п.г.т.Тазовский</v>
          </cell>
        </row>
        <row r="322">
          <cell r="A322" t="str">
            <v>Государственное бюджетное учреждение  "Ямалтур"</v>
          </cell>
        </row>
        <row r="323">
          <cell r="A323" t="str">
            <v>МП "Белоярское ПП ЖКХ"</v>
          </cell>
        </row>
        <row r="324">
          <cell r="A324" t="str">
            <v>МП "Панаевское ЖКХ"</v>
          </cell>
        </row>
        <row r="325">
          <cell r="A325" t="str">
            <v>МП "Ямалгаз"</v>
          </cell>
        </row>
        <row r="326">
          <cell r="A326" t="str">
            <v>МП ЖКХ "Каскад"</v>
          </cell>
        </row>
        <row r="327">
          <cell r="A327" t="str">
            <v>МП ЖКХ "Энергия"</v>
          </cell>
        </row>
        <row r="328">
          <cell r="A328" t="str">
            <v>МПП ЖКХ МО г. Лабытнанги "Ямал"</v>
          </cell>
        </row>
        <row r="329">
          <cell r="A329" t="str">
            <v>МУП "Управление энергоснабжения и инженерных сетей"</v>
          </cell>
        </row>
        <row r="330">
          <cell r="A330" t="str">
            <v>МЯПП ЖКХ</v>
          </cell>
        </row>
        <row r="331">
          <cell r="A331" t="str">
            <v>ОАО "ОБОРОНЭНЕРГОСБЫТ" филиал "УРАЛЬСКИЙ"</v>
          </cell>
        </row>
        <row r="332">
          <cell r="A332" t="str">
            <v>ОАО "Ростелеком" Ханты-Мансийский филиал макрорегионального филиала "Урал"</v>
          </cell>
        </row>
        <row r="333">
          <cell r="A333" t="str">
            <v>ОАО "Северная энергетическая компания"</v>
          </cell>
        </row>
        <row r="334">
          <cell r="A334" t="str">
            <v>ОАО "Харп-Энерго-Газ"</v>
          </cell>
        </row>
        <row r="335">
          <cell r="A335" t="str">
            <v>ООО "Газпром добыча Ямбург"</v>
          </cell>
        </row>
        <row r="336">
          <cell r="A336" t="str">
            <v>ООО "Газпромтранс" (Ямальский филиал)</v>
          </cell>
        </row>
        <row r="337">
          <cell r="A337" t="str">
            <v>ООО "Геолог-Инвест"</v>
          </cell>
        </row>
        <row r="338">
          <cell r="A338" t="str">
            <v>ООО "ЛУКОЙЛ-ЭНЕРГОСЕТИ"</v>
          </cell>
        </row>
        <row r="339">
          <cell r="A339" t="str">
            <v>ООО "Ратта"</v>
          </cell>
        </row>
        <row r="340">
          <cell r="A340" t="str">
            <v>ООО "Самбургские электрические сети"</v>
          </cell>
        </row>
        <row r="341">
          <cell r="A341" t="str">
            <v>ООО "Фотон"</v>
          </cell>
        </row>
        <row r="342">
          <cell r="A342" t="str">
            <v>ООО "Энергетическая компания "Урал Промышленный - Урал Полярный"</v>
          </cell>
        </row>
        <row r="343">
          <cell r="A343" t="str">
            <v>ООО "Энергострим - Энергосбыт"</v>
          </cell>
        </row>
        <row r="344">
          <cell r="A344" t="str">
            <v>ООО "Ямал-Энерго"</v>
          </cell>
        </row>
        <row r="345">
          <cell r="A345" t="str">
            <v>ООО ЭК "Тепло-Водо-Электро-Сервис"</v>
          </cell>
        </row>
        <row r="346">
          <cell r="A346" t="str">
            <v>ПАО "Передвижная энергетика" филиал "ПЭС Лабытнанги"</v>
          </cell>
        </row>
        <row r="347">
          <cell r="A347" t="str">
            <v>СМП ЖКХ "Ямал"</v>
          </cell>
        </row>
        <row r="348">
          <cell r="A348" t="str">
            <v>Управление "Ямалэнергогаз" ООО "Газпром добыча Надым"</v>
          </cell>
        </row>
        <row r="349">
          <cell r="A349" t="str">
            <v>филиал - Надымское нефтегазодобывающее управление ООО "Газпром Добыча Надым"</v>
          </cell>
        </row>
        <row r="350">
          <cell r="A350" t="str">
            <v>АО "Муравленковское предприятие городских электрических сетей"</v>
          </cell>
        </row>
        <row r="351">
          <cell r="A351" t="str">
            <v>АО "Надымское авиапредприятие"</v>
          </cell>
        </row>
        <row r="352">
          <cell r="A352" t="str">
            <v>АО "Новоуренгойский ОАО"</v>
          </cell>
        </row>
        <row r="353">
          <cell r="A353" t="str">
            <v>АО "РСК Ямала"</v>
          </cell>
        </row>
        <row r="354">
          <cell r="A354" t="str">
            <v>АО "Салехардэнерго"</v>
          </cell>
        </row>
        <row r="355">
          <cell r="A355" t="str">
            <v>АО "Тюменьэнерго"</v>
          </cell>
        </row>
        <row r="356">
          <cell r="A356" t="str">
            <v>АО "Уренгойгорэлектросеть"</v>
          </cell>
        </row>
        <row r="357">
          <cell r="A357" t="str">
            <v>АО "Энерго-Газ-Ноябрьск"</v>
          </cell>
        </row>
        <row r="358">
          <cell r="A358" t="str">
            <v>АО "Ямалкоммунэнерго"</v>
          </cell>
        </row>
        <row r="359">
          <cell r="A359" t="str">
            <v>АО "Ямалкоммунэнерго" филиал в Приуральском районе</v>
          </cell>
        </row>
        <row r="360">
          <cell r="A360" t="str">
            <v>АО "Ямалкоммунэнерго" филиал в Шурышкарском районе</v>
          </cell>
        </row>
        <row r="361">
          <cell r="A361" t="str">
            <v>АО "Ямалкоммунэнерго" филиал в Ямальском районе</v>
          </cell>
        </row>
        <row r="362">
          <cell r="A362" t="str">
            <v>АО "Ямалкоммунэнерго" филиал в г.Надым</v>
          </cell>
        </row>
        <row r="363">
          <cell r="A363" t="str">
            <v>АО "Ямалкоммунэнерго" филиал в п.г.т.Тазовский</v>
          </cell>
        </row>
        <row r="364">
          <cell r="A364" t="str">
            <v>АО "Ямальская железнодорожная компания"</v>
          </cell>
        </row>
        <row r="365">
          <cell r="A365" t="str">
            <v>Государственное бюджетное учреждение  "Ямалтур"</v>
          </cell>
        </row>
        <row r="366">
          <cell r="A366" t="str">
            <v>ЗАО "НадымЭнергоСбыт"</v>
          </cell>
        </row>
        <row r="367">
          <cell r="A367" t="str">
            <v>МУП "Губкинские городские электрические сети"</v>
          </cell>
        </row>
        <row r="368">
          <cell r="A368" t="str">
            <v>МУП "Надымские городские электрические сети"</v>
          </cell>
        </row>
        <row r="369">
          <cell r="A369" t="str">
            <v>МУП "Пуровские электрические сети"</v>
          </cell>
        </row>
        <row r="370">
          <cell r="A370" t="str">
            <v>МУП "Управление энергоснабжения и инженерных сетей"</v>
          </cell>
        </row>
        <row r="371">
          <cell r="A371" t="str">
            <v>Надымский филиал ООО "Газпром энерго"</v>
          </cell>
        </row>
        <row r="372">
          <cell r="A372" t="str">
            <v>Ноябрьский филиал ОАО "Аэропорт Сургут"</v>
          </cell>
        </row>
        <row r="373">
          <cell r="A373" t="str">
            <v>ОАО "Аэропорт Сургут"</v>
          </cell>
        </row>
        <row r="374">
          <cell r="A374" t="str">
            <v>ОАО "Вынгапуровский тепловодоканал"</v>
          </cell>
        </row>
        <row r="375">
          <cell r="A375" t="str">
            <v>ОАО "Харп-Энерго-Газ"</v>
          </cell>
        </row>
        <row r="376">
          <cell r="A376" t="str">
            <v>ОАО РЖД Свердловская железная дорога</v>
          </cell>
        </row>
        <row r="377">
          <cell r="A377" t="str">
            <v>ООО "Газпром трансгаз Сургут"</v>
          </cell>
        </row>
        <row r="378">
          <cell r="A378" t="str">
            <v>ООО "Газпромтранс" (Ямальский филиал)</v>
          </cell>
        </row>
        <row r="379">
          <cell r="A379" t="str">
            <v>ООО "ЛУКОЙЛ-ЭНЕРГОСЕТИ"</v>
          </cell>
        </row>
        <row r="380">
          <cell r="A380" t="str">
            <v>ООО "Ноябрьскэнергонефть"</v>
          </cell>
        </row>
        <row r="381">
          <cell r="A381" t="str">
            <v>ООО "Самбургские электрические сети"</v>
          </cell>
        </row>
        <row r="382">
          <cell r="A382" t="str">
            <v>ООО "Фотон"</v>
          </cell>
        </row>
        <row r="383">
          <cell r="A383" t="str">
            <v>ООО "Ямал-Энерго"</v>
          </cell>
        </row>
        <row r="384">
          <cell r="A384" t="str">
            <v>ООО ЭК "Тепло-Водо-Электро-Сервис"</v>
          </cell>
        </row>
        <row r="385">
          <cell r="A385" t="str">
            <v>ПАО "Передвижная энергетика" филиал "ПЭС Лабытнанги"</v>
          </cell>
        </row>
        <row r="386">
          <cell r="A386" t="str">
            <v>Северная дирекция по энергообеспечению - структурное подразделение Трансэнерго - филиала ОАО "Российские железные дороги"</v>
          </cell>
        </row>
        <row r="387">
          <cell r="A387" t="str">
            <v>Управление "Ямалэнергогаз" ООО "Газпром добыча Надым"</v>
          </cell>
        </row>
        <row r="388">
          <cell r="A388" t="str">
            <v>Уренгойский филиал ООО "Газпром энерго"</v>
          </cell>
        </row>
        <row r="389">
          <cell r="A389" t="str">
            <v>филиал - Надымское нефтегазодобывающее управление ООО "Газпром Добыча Надым"</v>
          </cell>
        </row>
        <row r="390">
          <cell r="A390" t="str">
            <v>АО "Салехардэнерго"</v>
          </cell>
        </row>
        <row r="391">
          <cell r="A391" t="str">
            <v>АО "Тюменская энергосбытовая компания"</v>
          </cell>
        </row>
        <row r="392">
          <cell r="A392" t="str">
            <v>АО "Ямалкоммунэнерго" филиал в Ямальском районе</v>
          </cell>
        </row>
        <row r="393">
          <cell r="A393" t="str">
            <v>АО "Ямалкоммунэнерго" филиал в г.Надым</v>
          </cell>
        </row>
        <row r="394">
          <cell r="A394" t="str">
            <v>АО "Ямалкоммунэнерго" филиал в п.г.т.Тазовский</v>
          </cell>
        </row>
        <row r="395">
          <cell r="A395" t="str">
            <v>Государственное бюджетное учреждение  "Ямалтур"</v>
          </cell>
        </row>
        <row r="396">
          <cell r="A396" t="str">
            <v>ЗАО "РН-Энергонефть" Филиал ЗАО "РН-Энергонефть" в Ямало-Ненецком автономном округе</v>
          </cell>
        </row>
        <row r="397">
          <cell r="A397" t="str">
            <v>МУП "Управление энергоснабжения и инженерных сетей"</v>
          </cell>
        </row>
        <row r="398">
          <cell r="A398" t="str">
            <v>ООО "Газпром добыча Уренгой"</v>
          </cell>
        </row>
        <row r="399">
          <cell r="A399" t="str">
            <v>ООО "Газпром добыча Ямбург"</v>
          </cell>
        </row>
        <row r="400">
          <cell r="A400" t="str">
            <v>ООО "Газпромтранс" (Ямальский филиал)</v>
          </cell>
        </row>
        <row r="401">
          <cell r="A401" t="str">
            <v>ООО "Геолог-Инвест"</v>
          </cell>
        </row>
        <row r="402">
          <cell r="A402" t="str">
            <v>ООО "ЛУКОЙЛ-ЭНЕРГОСЕТИ"</v>
          </cell>
        </row>
        <row r="403">
          <cell r="A403" t="str">
            <v>ООО "Новатэк-Юрхаровнефтегаз"</v>
          </cell>
        </row>
        <row r="404">
          <cell r="A404" t="str">
            <v>ООО "Ноябрьская ПГЭ"</v>
          </cell>
        </row>
        <row r="405">
          <cell r="A405" t="str">
            <v>ООО "Самбургские электрические сети"</v>
          </cell>
        </row>
        <row r="406">
          <cell r="A406" t="str">
            <v>ООО "Фотон"</v>
          </cell>
        </row>
        <row r="407">
          <cell r="A407" t="str">
            <v>ООО "Ямал-Энерго"</v>
          </cell>
        </row>
        <row r="408">
          <cell r="A408" t="str">
            <v>ООО ЭК "Тепло-Водо-Электро-Сервис"</v>
          </cell>
        </row>
        <row r="409">
          <cell r="A409" t="str">
            <v>ПАО "Передвижная энергетика"  филиал ПЭС "Уренгой"</v>
          </cell>
        </row>
        <row r="410">
          <cell r="A410" t="str">
            <v>ПАО "Передвижная энергетика" филиал "ПЭС Лабытнанги"</v>
          </cell>
        </row>
        <row r="411">
          <cell r="A411" t="str">
            <v>Управление "Ямалэнергогаз" ООО "Газпром добыча Надым"</v>
          </cell>
        </row>
        <row r="412">
          <cell r="A412" t="str">
            <v>Филиал "Уренгойская ГРЭС" АО "Интер РАО - Электрогенерация"</v>
          </cell>
        </row>
        <row r="413">
          <cell r="A413" t="str">
            <v>филиал - Надымское нефтегазодобывающее управление ООО "Газпром Добыча Надым"</v>
          </cell>
        </row>
        <row r="414">
          <cell r="A414" t="str">
            <v>АО "Салехардэнерго"</v>
          </cell>
        </row>
        <row r="415">
          <cell r="A415" t="str">
            <v>АО "Ямалкоммунэнерго"</v>
          </cell>
        </row>
        <row r="416">
          <cell r="A416" t="str">
            <v>АО "Ямалкоммунэнерго" филиал в Приуральском районе</v>
          </cell>
        </row>
        <row r="417">
          <cell r="A417" t="str">
            <v>АО "Ямалкоммунэнерго" филиал в Ямальском районе</v>
          </cell>
        </row>
        <row r="418">
          <cell r="A418" t="str">
            <v>АО "Ямалкоммунэнерго" филиал в п.г.т.Тазовский</v>
          </cell>
        </row>
        <row r="419">
          <cell r="A419" t="str">
            <v>Государственное бюджетное учреждение  "Ямалтур"</v>
          </cell>
        </row>
        <row r="420">
          <cell r="A420" t="str">
            <v>МУП "Управление энергоснабжения и инженерных сетей"</v>
          </cell>
        </row>
        <row r="421">
          <cell r="A421" t="str">
            <v>ОАО "Харп-Энерго-Газ"</v>
          </cell>
        </row>
        <row r="422">
          <cell r="A422" t="str">
            <v>ООО "Газпромтранс" (Ямальский филиал)</v>
          </cell>
        </row>
        <row r="423">
          <cell r="A423" t="str">
            <v>ООО "ЛУКОЙЛ-ЭНЕРГОСЕТИ"</v>
          </cell>
        </row>
        <row r="424">
          <cell r="A424" t="str">
            <v>ООО "Самбургские электрические сети"</v>
          </cell>
        </row>
        <row r="425">
          <cell r="A425" t="str">
            <v>ООО "Фотон"</v>
          </cell>
        </row>
        <row r="426">
          <cell r="A426" t="str">
            <v>ООО "Ямал-Энерго"</v>
          </cell>
        </row>
        <row r="427">
          <cell r="A427" t="str">
            <v>ООО ЭК "Тепло-Водо-Электро-Сервис"</v>
          </cell>
        </row>
        <row r="428">
          <cell r="A428" t="str">
            <v>ПАО "Передвижная энергетика" филиал "ПЭС Лабытнанги"</v>
          </cell>
        </row>
        <row r="429">
          <cell r="A429" t="str">
            <v>Управление "Ямалэнергогаз" ООО "Газпром добыча Надым"</v>
          </cell>
        </row>
        <row r="430">
          <cell r="A430" t="str">
            <v>филиал - Надымское нефтегазодобывающее управление ООО "Газпром Добыча Надым"</v>
          </cell>
        </row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31"/>
    <pageSetUpPr fitToPage="1"/>
  </sheetPr>
  <dimension ref="A1:L146"/>
  <sheetViews>
    <sheetView showGridLines="0" tabSelected="1" zoomScaleNormal="100" workbookViewId="0">
      <pane xSplit="5" ySplit="15" topLeftCell="F16" activePane="bottomRight" state="frozen"/>
      <selection activeCell="C5" sqref="C5"/>
      <selection pane="topRight" activeCell="F5" sqref="F5"/>
      <selection pane="bottomLeft" activeCell="C10" sqref="C10"/>
      <selection pane="bottomRight" activeCell="I133" sqref="I133"/>
    </sheetView>
  </sheetViews>
  <sheetFormatPr defaultColWidth="10.28515625" defaultRowHeight="11.25" x14ac:dyDescent="0.15"/>
  <cols>
    <col min="1" max="2" width="10.28515625" style="4" hidden="1" customWidth="1"/>
    <col min="3" max="3" width="9.85546875" style="11" customWidth="1"/>
    <col min="4" max="4" width="6.7109375" style="64" customWidth="1"/>
    <col min="5" max="5" width="60.7109375" style="126" customWidth="1"/>
    <col min="6" max="10" width="15.7109375" style="11" customWidth="1"/>
    <col min="11" max="12" width="2.7109375" style="11" customWidth="1"/>
    <col min="13" max="16384" width="10.28515625" style="11"/>
  </cols>
  <sheetData>
    <row r="1" spans="1:12" s="4" customFormat="1" hidden="1" x14ac:dyDescent="0.15">
      <c r="A1" s="1"/>
      <c r="B1" s="1"/>
      <c r="C1" s="1"/>
      <c r="D1" s="2"/>
      <c r="E1" s="3"/>
      <c r="F1" s="1"/>
      <c r="G1" s="1"/>
      <c r="H1" s="1"/>
      <c r="I1" s="1"/>
      <c r="J1" s="1"/>
      <c r="K1" s="1"/>
      <c r="L1" s="1"/>
    </row>
    <row r="2" spans="1:12" s="4" customFormat="1" hidden="1" x14ac:dyDescent="0.15">
      <c r="A2" s="1"/>
      <c r="B2" s="1"/>
      <c r="C2" s="1"/>
      <c r="D2" s="2"/>
      <c r="E2" s="3"/>
      <c r="F2" s="1"/>
      <c r="G2" s="1"/>
      <c r="H2" s="1"/>
      <c r="I2" s="1"/>
      <c r="J2" s="1"/>
      <c r="K2" s="1"/>
      <c r="L2" s="1"/>
    </row>
    <row r="3" spans="1:12" s="4" customFormat="1" hidden="1" x14ac:dyDescent="0.15">
      <c r="A3" s="1"/>
      <c r="B3" s="1"/>
      <c r="C3" s="1"/>
      <c r="D3" s="2"/>
      <c r="E3" s="3"/>
      <c r="F3" s="1"/>
      <c r="G3" s="1"/>
      <c r="H3" s="1"/>
      <c r="I3" s="1"/>
      <c r="J3" s="1"/>
      <c r="K3" s="1"/>
      <c r="L3" s="1"/>
    </row>
    <row r="4" spans="1:12" s="4" customFormat="1" hidden="1" x14ac:dyDescent="0.15">
      <c r="A4" s="1"/>
      <c r="B4" s="1"/>
      <c r="C4" s="1"/>
      <c r="D4" s="2"/>
      <c r="E4" s="3"/>
      <c r="F4" s="1"/>
      <c r="G4" s="1"/>
      <c r="H4" s="1"/>
      <c r="I4" s="1"/>
      <c r="J4" s="1"/>
      <c r="K4" s="1"/>
      <c r="L4" s="1"/>
    </row>
    <row r="5" spans="1:12" s="4" customFormat="1" hidden="1" x14ac:dyDescent="0.15">
      <c r="A5" s="1"/>
      <c r="B5" s="1"/>
      <c r="C5" s="1"/>
      <c r="D5" s="2"/>
      <c r="E5" s="3"/>
      <c r="F5" s="1"/>
      <c r="G5" s="1"/>
      <c r="H5" s="1"/>
      <c r="I5" s="1"/>
      <c r="J5" s="1"/>
      <c r="K5" s="1"/>
      <c r="L5" s="1"/>
    </row>
    <row r="6" spans="1:12" s="4" customFormat="1" hidden="1" x14ac:dyDescent="0.15">
      <c r="A6" s="1"/>
      <c r="B6" s="1"/>
      <c r="C6" s="1"/>
      <c r="D6" s="2"/>
      <c r="E6" s="3"/>
      <c r="F6" s="1"/>
      <c r="G6" s="1"/>
      <c r="H6" s="1"/>
      <c r="I6" s="1"/>
      <c r="J6" s="1"/>
      <c r="K6" s="1"/>
      <c r="L6" s="1"/>
    </row>
    <row r="7" spans="1:12" s="4" customFormat="1" x14ac:dyDescent="0.15">
      <c r="A7" s="1"/>
      <c r="B7" s="1"/>
      <c r="C7" s="1"/>
      <c r="D7" s="2"/>
      <c r="E7" s="3"/>
      <c r="F7" s="1"/>
      <c r="G7" s="1"/>
      <c r="H7" s="1"/>
      <c r="I7" s="1"/>
      <c r="J7" s="1"/>
      <c r="K7" s="1"/>
      <c r="L7" s="1"/>
    </row>
    <row r="8" spans="1:12" x14ac:dyDescent="0.15">
      <c r="A8" s="5"/>
      <c r="B8" s="1"/>
      <c r="C8" s="6"/>
      <c r="D8" s="7"/>
      <c r="E8" s="8"/>
      <c r="F8" s="9"/>
      <c r="G8" s="9"/>
      <c r="H8" s="9"/>
      <c r="I8" s="9"/>
      <c r="J8" s="9"/>
      <c r="K8" s="10"/>
    </row>
    <row r="9" spans="1:12" ht="30" customHeight="1" x14ac:dyDescent="0.15">
      <c r="A9" s="5"/>
      <c r="B9" s="1"/>
      <c r="C9" s="12"/>
      <c r="D9" s="13" t="str">
        <f>"Фактические объёмы электроэнергии и мощности за " &amp; IF(kvartal="","Не определено",kvartal) &amp; " " &amp; IF(god="","Не определено",god) &amp; " года"</f>
        <v>Фактические объёмы электроэнергии и мощности за Сентябрь 2017 года</v>
      </c>
      <c r="E9" s="14"/>
      <c r="F9" s="14"/>
      <c r="G9" s="14"/>
      <c r="H9" s="14"/>
      <c r="I9" s="14"/>
      <c r="J9" s="15"/>
      <c r="K9" s="16"/>
    </row>
    <row r="10" spans="1:12" ht="12" customHeight="1" thickBot="1" x14ac:dyDescent="0.2">
      <c r="A10" s="5"/>
      <c r="B10" s="1"/>
      <c r="C10" s="12"/>
      <c r="D10" s="17"/>
      <c r="E10" s="18"/>
      <c r="F10" s="19"/>
      <c r="G10" s="19"/>
      <c r="H10" s="19"/>
      <c r="I10" s="19"/>
      <c r="J10" s="19"/>
      <c r="K10" s="16"/>
    </row>
    <row r="11" spans="1:12" ht="15" customHeight="1" x14ac:dyDescent="0.15">
      <c r="A11" s="5"/>
      <c r="B11" s="1"/>
      <c r="C11" s="12"/>
      <c r="D11" s="17"/>
      <c r="E11" s="20" t="s">
        <v>0</v>
      </c>
      <c r="F11" s="19"/>
      <c r="G11" s="19"/>
      <c r="H11" s="19"/>
      <c r="I11" s="19"/>
      <c r="J11" s="19"/>
      <c r="K11" s="16"/>
    </row>
    <row r="12" spans="1:12" ht="15" customHeight="1" thickBot="1" x14ac:dyDescent="0.2">
      <c r="A12" s="5"/>
      <c r="B12" s="1"/>
      <c r="C12" s="12"/>
      <c r="D12" s="17"/>
      <c r="E12" s="21"/>
      <c r="F12" s="19"/>
      <c r="G12" s="19"/>
      <c r="H12" s="19"/>
      <c r="I12" s="19"/>
      <c r="J12" s="19"/>
      <c r="K12" s="16"/>
    </row>
    <row r="13" spans="1:12" ht="12" customHeight="1" thickBot="1" x14ac:dyDescent="0.2">
      <c r="A13" s="5"/>
      <c r="B13" s="1"/>
      <c r="C13" s="12"/>
      <c r="D13" s="17"/>
      <c r="E13" s="18"/>
      <c r="F13" s="19"/>
      <c r="G13" s="19"/>
      <c r="H13" s="19"/>
      <c r="I13" s="19"/>
      <c r="J13" s="19"/>
      <c r="K13" s="16"/>
    </row>
    <row r="14" spans="1:12" s="30" customFormat="1" ht="30" customHeight="1" thickBot="1" x14ac:dyDescent="0.2">
      <c r="A14" s="22"/>
      <c r="B14" s="23"/>
      <c r="C14" s="24"/>
      <c r="D14" s="25" t="s">
        <v>1</v>
      </c>
      <c r="E14" s="26" t="s">
        <v>2</v>
      </c>
      <c r="F14" s="27" t="s">
        <v>3</v>
      </c>
      <c r="G14" s="27" t="s">
        <v>4</v>
      </c>
      <c r="H14" s="27" t="s">
        <v>5</v>
      </c>
      <c r="I14" s="27" t="s">
        <v>6</v>
      </c>
      <c r="J14" s="28" t="s">
        <v>7</v>
      </c>
      <c r="K14" s="29"/>
    </row>
    <row r="15" spans="1:12" ht="12" customHeight="1" thickBot="1" x14ac:dyDescent="0.2">
      <c r="A15" s="5"/>
      <c r="B15" s="1"/>
      <c r="C15" s="12"/>
      <c r="D15" s="31">
        <v>1</v>
      </c>
      <c r="E15" s="32">
        <v>2</v>
      </c>
      <c r="F15" s="33">
        <v>3</v>
      </c>
      <c r="G15" s="33">
        <v>4</v>
      </c>
      <c r="H15" s="33">
        <v>5</v>
      </c>
      <c r="I15" s="33">
        <v>6</v>
      </c>
      <c r="J15" s="34">
        <v>7</v>
      </c>
      <c r="K15" s="16"/>
    </row>
    <row r="16" spans="1:12" ht="12" hidden="1" customHeight="1" thickBot="1" x14ac:dyDescent="0.2">
      <c r="A16" s="5"/>
      <c r="B16" s="1"/>
      <c r="C16" s="12"/>
      <c r="D16" s="35"/>
      <c r="E16" s="36"/>
      <c r="F16" s="37"/>
      <c r="G16" s="37"/>
      <c r="H16" s="37"/>
      <c r="I16" s="37"/>
      <c r="J16" s="38"/>
      <c r="K16" s="16"/>
    </row>
    <row r="17" spans="1:11" s="46" customFormat="1" ht="18" customHeight="1" thickBot="1" x14ac:dyDescent="0.2">
      <c r="A17" s="39"/>
      <c r="B17" s="40"/>
      <c r="C17" s="41"/>
      <c r="D17" s="42" t="s">
        <v>8</v>
      </c>
      <c r="E17" s="43"/>
      <c r="F17" s="43"/>
      <c r="G17" s="43"/>
      <c r="H17" s="43"/>
      <c r="I17" s="43"/>
      <c r="J17" s="44"/>
      <c r="K17" s="45"/>
    </row>
    <row r="18" spans="1:11" ht="30" customHeight="1" x14ac:dyDescent="0.15">
      <c r="A18" s="5"/>
      <c r="B18" s="1"/>
      <c r="C18" s="12"/>
      <c r="D18" s="47" t="s">
        <v>9</v>
      </c>
      <c r="E18" s="48" t="s">
        <v>10</v>
      </c>
      <c r="F18" s="49">
        <f>SUM(G18:J18)</f>
        <v>2778.8289999999997</v>
      </c>
      <c r="G18" s="50">
        <f>SUM(G19,G20,G26,G29)</f>
        <v>2298.6849999999999</v>
      </c>
      <c r="H18" s="50">
        <f>SUM(H19,H20,H26,H29)</f>
        <v>0</v>
      </c>
      <c r="I18" s="50">
        <f>SUM(I19,I20,I26,I29)</f>
        <v>480.14400000000001</v>
      </c>
      <c r="J18" s="51">
        <f>SUM(J19,J20,J26,J29)</f>
        <v>0</v>
      </c>
      <c r="K18" s="16"/>
    </row>
    <row r="19" spans="1:11" ht="24" customHeight="1" x14ac:dyDescent="0.15">
      <c r="A19" s="5"/>
      <c r="B19" s="1"/>
      <c r="C19" s="12"/>
      <c r="D19" s="52" t="s">
        <v>11</v>
      </c>
      <c r="E19" s="53" t="s">
        <v>12</v>
      </c>
      <c r="F19" s="54">
        <f>SUM(G19:J19)</f>
        <v>0</v>
      </c>
      <c r="G19" s="55"/>
      <c r="H19" s="55"/>
      <c r="I19" s="55"/>
      <c r="J19" s="56"/>
      <c r="K19" s="16"/>
    </row>
    <row r="20" spans="1:11" ht="24" customHeight="1" x14ac:dyDescent="0.15">
      <c r="A20" s="5"/>
      <c r="B20" s="1"/>
      <c r="C20" s="12"/>
      <c r="D20" s="52" t="s">
        <v>13</v>
      </c>
      <c r="E20" s="53" t="s">
        <v>14</v>
      </c>
      <c r="F20" s="54">
        <f>SUM(G20:J20)</f>
        <v>2778.8289999999997</v>
      </c>
      <c r="G20" s="54">
        <f>SUM(G21:G25)</f>
        <v>2298.6849999999999</v>
      </c>
      <c r="H20" s="54">
        <f>SUM(H21:H25)</f>
        <v>0</v>
      </c>
      <c r="I20" s="54">
        <f>SUM(I21:I25)</f>
        <v>480.14400000000001</v>
      </c>
      <c r="J20" s="57">
        <f>SUM(J21:J25)</f>
        <v>0</v>
      </c>
      <c r="K20" s="16"/>
    </row>
    <row r="21" spans="1:11" s="64" customFormat="1" ht="15" hidden="1" customHeight="1" x14ac:dyDescent="0.25">
      <c r="A21" s="58"/>
      <c r="B21" s="2"/>
      <c r="C21" s="59"/>
      <c r="D21" s="60" t="s">
        <v>15</v>
      </c>
      <c r="E21" s="61"/>
      <c r="F21" s="61"/>
      <c r="G21" s="61"/>
      <c r="H21" s="61"/>
      <c r="I21" s="61"/>
      <c r="J21" s="62"/>
      <c r="K21" s="63"/>
    </row>
    <row r="22" spans="1:11" s="64" customFormat="1" ht="15" customHeight="1" x14ac:dyDescent="0.25">
      <c r="A22" s="58"/>
      <c r="B22" s="2"/>
      <c r="C22" s="65" t="s">
        <v>16</v>
      </c>
      <c r="D22" s="52" t="s">
        <v>17</v>
      </c>
      <c r="E22" s="66" t="s">
        <v>18</v>
      </c>
      <c r="F22" s="54">
        <f>SUM(G22:J22)</f>
        <v>2712.3379999999997</v>
      </c>
      <c r="G22" s="55">
        <v>2298.6849999999999</v>
      </c>
      <c r="H22" s="55"/>
      <c r="I22" s="55">
        <v>413.65300000000002</v>
      </c>
      <c r="J22" s="56"/>
      <c r="K22" s="63"/>
    </row>
    <row r="23" spans="1:11" s="64" customFormat="1" ht="15" customHeight="1" x14ac:dyDescent="0.25">
      <c r="A23" s="58"/>
      <c r="B23" s="2"/>
      <c r="C23" s="65" t="s">
        <v>16</v>
      </c>
      <c r="D23" s="52" t="s">
        <v>19</v>
      </c>
      <c r="E23" s="66" t="s">
        <v>20</v>
      </c>
      <c r="F23" s="54">
        <f>SUM(G23:J23)</f>
        <v>41.16</v>
      </c>
      <c r="G23" s="55"/>
      <c r="H23" s="55"/>
      <c r="I23" s="55">
        <v>41.16</v>
      </c>
      <c r="J23" s="56"/>
      <c r="K23" s="63"/>
    </row>
    <row r="24" spans="1:11" s="64" customFormat="1" ht="15" customHeight="1" x14ac:dyDescent="0.25">
      <c r="A24" s="58"/>
      <c r="B24" s="2"/>
      <c r="C24" s="65" t="s">
        <v>16</v>
      </c>
      <c r="D24" s="52" t="s">
        <v>21</v>
      </c>
      <c r="E24" s="66" t="s">
        <v>22</v>
      </c>
      <c r="F24" s="54">
        <f>SUM(G24:J24)</f>
        <v>25.331</v>
      </c>
      <c r="G24" s="55"/>
      <c r="H24" s="55"/>
      <c r="I24" s="55">
        <v>25.331</v>
      </c>
      <c r="J24" s="56"/>
      <c r="K24" s="63"/>
    </row>
    <row r="25" spans="1:11" s="64" customFormat="1" ht="15" customHeight="1" x14ac:dyDescent="0.25">
      <c r="A25" s="58"/>
      <c r="B25" s="2"/>
      <c r="C25" s="59"/>
      <c r="D25" s="67"/>
      <c r="E25" s="68" t="s">
        <v>23</v>
      </c>
      <c r="F25" s="69"/>
      <c r="G25" s="69"/>
      <c r="H25" s="69"/>
      <c r="I25" s="69"/>
      <c r="J25" s="70"/>
      <c r="K25" s="63"/>
    </row>
    <row r="26" spans="1:11" ht="24" customHeight="1" x14ac:dyDescent="0.15">
      <c r="A26" s="5"/>
      <c r="B26" s="1"/>
      <c r="C26" s="12"/>
      <c r="D26" s="52" t="s">
        <v>24</v>
      </c>
      <c r="E26" s="53" t="s">
        <v>25</v>
      </c>
      <c r="F26" s="54">
        <f>SUM(G26:J26)</f>
        <v>0</v>
      </c>
      <c r="G26" s="54">
        <f>SUM(G27:G28)</f>
        <v>0</v>
      </c>
      <c r="H26" s="54">
        <f>SUM(H27:H28)</f>
        <v>0</v>
      </c>
      <c r="I26" s="54">
        <f>SUM(I27:I28)</f>
        <v>0</v>
      </c>
      <c r="J26" s="57">
        <f>SUM(J27:J28)</f>
        <v>0</v>
      </c>
      <c r="K26" s="16"/>
    </row>
    <row r="27" spans="1:11" s="64" customFormat="1" ht="15" hidden="1" customHeight="1" x14ac:dyDescent="0.25">
      <c r="A27" s="58"/>
      <c r="B27" s="2"/>
      <c r="C27" s="59"/>
      <c r="D27" s="60" t="s">
        <v>26</v>
      </c>
      <c r="E27" s="61"/>
      <c r="F27" s="61"/>
      <c r="G27" s="61"/>
      <c r="H27" s="61"/>
      <c r="I27" s="61"/>
      <c r="J27" s="62"/>
      <c r="K27" s="63"/>
    </row>
    <row r="28" spans="1:11" s="64" customFormat="1" ht="15" customHeight="1" x14ac:dyDescent="0.25">
      <c r="A28" s="58"/>
      <c r="B28" s="2"/>
      <c r="C28" s="59"/>
      <c r="D28" s="67"/>
      <c r="E28" s="68" t="s">
        <v>27</v>
      </c>
      <c r="F28" s="69"/>
      <c r="G28" s="69"/>
      <c r="H28" s="69"/>
      <c r="I28" s="69"/>
      <c r="J28" s="70"/>
      <c r="K28" s="63"/>
    </row>
    <row r="29" spans="1:11" ht="24" customHeight="1" x14ac:dyDescent="0.15">
      <c r="A29" s="5"/>
      <c r="B29" s="1"/>
      <c r="C29" s="12"/>
      <c r="D29" s="52" t="s">
        <v>28</v>
      </c>
      <c r="E29" s="53" t="s">
        <v>29</v>
      </c>
      <c r="F29" s="54">
        <f>SUM(G29:J29)</f>
        <v>0</v>
      </c>
      <c r="G29" s="55"/>
      <c r="H29" s="55"/>
      <c r="I29" s="55"/>
      <c r="J29" s="56"/>
      <c r="K29" s="16"/>
    </row>
    <row r="30" spans="1:11" ht="30" customHeight="1" x14ac:dyDescent="0.15">
      <c r="A30" s="5"/>
      <c r="B30" s="1"/>
      <c r="C30" s="12"/>
      <c r="D30" s="52" t="s">
        <v>30</v>
      </c>
      <c r="E30" s="71" t="s">
        <v>31</v>
      </c>
      <c r="F30" s="54">
        <f>SUM(H30:J30)</f>
        <v>2962.5639999999994</v>
      </c>
      <c r="G30" s="72"/>
      <c r="H30" s="73">
        <f>H31</f>
        <v>0</v>
      </c>
      <c r="I30" s="73">
        <f>I31+I32</f>
        <v>2123.1619999999998</v>
      </c>
      <c r="J30" s="57">
        <f>J31+J32+J33</f>
        <v>839.40199999999959</v>
      </c>
      <c r="K30" s="16"/>
    </row>
    <row r="31" spans="1:11" ht="24" customHeight="1" x14ac:dyDescent="0.15">
      <c r="A31" s="5"/>
      <c r="B31" s="1"/>
      <c r="C31" s="12"/>
      <c r="D31" s="52" t="s">
        <v>32</v>
      </c>
      <c r="E31" s="53" t="s">
        <v>4</v>
      </c>
      <c r="F31" s="54">
        <f>SUM(H31:J31)</f>
        <v>2123.1619999999998</v>
      </c>
      <c r="G31" s="72"/>
      <c r="H31" s="55"/>
      <c r="I31" s="55">
        <v>2123.1619999999998</v>
      </c>
      <c r="J31" s="56"/>
      <c r="K31" s="16"/>
    </row>
    <row r="32" spans="1:11" ht="24" customHeight="1" x14ac:dyDescent="0.15">
      <c r="A32" s="5"/>
      <c r="B32" s="1"/>
      <c r="C32" s="12"/>
      <c r="D32" s="52" t="s">
        <v>33</v>
      </c>
      <c r="E32" s="53" t="s">
        <v>5</v>
      </c>
      <c r="F32" s="54">
        <f>SUM(I32:J32)</f>
        <v>0</v>
      </c>
      <c r="G32" s="72"/>
      <c r="H32" s="72"/>
      <c r="I32" s="55"/>
      <c r="J32" s="56"/>
      <c r="K32" s="16"/>
    </row>
    <row r="33" spans="1:11" ht="24" customHeight="1" x14ac:dyDescent="0.15">
      <c r="A33" s="5"/>
      <c r="B33" s="1"/>
      <c r="C33" s="12"/>
      <c r="D33" s="52" t="s">
        <v>34</v>
      </c>
      <c r="E33" s="53" t="s">
        <v>6</v>
      </c>
      <c r="F33" s="54">
        <f>SUM(J33)</f>
        <v>839.40199999999959</v>
      </c>
      <c r="G33" s="74"/>
      <c r="H33" s="74"/>
      <c r="I33" s="74"/>
      <c r="J33" s="75">
        <v>839.40199999999959</v>
      </c>
      <c r="K33" s="16"/>
    </row>
    <row r="34" spans="1:11" ht="9" customHeight="1" x14ac:dyDescent="0.15">
      <c r="A34" s="5"/>
      <c r="B34" s="1"/>
      <c r="C34" s="12"/>
      <c r="D34" s="76"/>
      <c r="E34" s="77"/>
      <c r="F34" s="78"/>
      <c r="G34" s="79"/>
      <c r="H34" s="79"/>
      <c r="I34" s="79"/>
      <c r="J34" s="80"/>
      <c r="K34" s="16"/>
    </row>
    <row r="35" spans="1:11" ht="30" customHeight="1" x14ac:dyDescent="0.15">
      <c r="A35" s="5"/>
      <c r="B35" s="1"/>
      <c r="C35" s="12"/>
      <c r="D35" s="52" t="s">
        <v>35</v>
      </c>
      <c r="E35" s="71" t="s">
        <v>36</v>
      </c>
      <c r="F35" s="54">
        <f>SUM(G35:J35)</f>
        <v>2513.0060000000003</v>
      </c>
      <c r="G35" s="73">
        <f>SUM(G36,G40,G43,G46,G50)</f>
        <v>0</v>
      </c>
      <c r="H35" s="73">
        <f>SUM(H36,H40,H43,H46,H50)</f>
        <v>0</v>
      </c>
      <c r="I35" s="73">
        <f>SUM(I36,I40,I43,I46,I50)</f>
        <v>1673.604</v>
      </c>
      <c r="J35" s="57">
        <f>SUM(J36,J40,J43,J46,J50)</f>
        <v>839.40200000000004</v>
      </c>
      <c r="K35" s="16"/>
    </row>
    <row r="36" spans="1:11" ht="24" customHeight="1" x14ac:dyDescent="0.15">
      <c r="A36" s="5"/>
      <c r="B36" s="1"/>
      <c r="C36" s="12"/>
      <c r="D36" s="52" t="s">
        <v>37</v>
      </c>
      <c r="E36" s="53" t="s">
        <v>38</v>
      </c>
      <c r="F36" s="54">
        <f>SUM(G36:J36)</f>
        <v>2337.62</v>
      </c>
      <c r="G36" s="54">
        <f>SUM(G37:G39)</f>
        <v>0</v>
      </c>
      <c r="H36" s="54">
        <f>SUM(H37:H39)</f>
        <v>0</v>
      </c>
      <c r="I36" s="54">
        <f>SUM(I37:I39)</f>
        <v>1498.2180000000001</v>
      </c>
      <c r="J36" s="57">
        <f>SUM(J37:J39)</f>
        <v>839.40200000000004</v>
      </c>
      <c r="K36" s="16"/>
    </row>
    <row r="37" spans="1:11" s="64" customFormat="1" ht="15" hidden="1" customHeight="1" x14ac:dyDescent="0.25">
      <c r="A37" s="58"/>
      <c r="B37" s="2"/>
      <c r="C37" s="59"/>
      <c r="D37" s="60" t="s">
        <v>39</v>
      </c>
      <c r="E37" s="61"/>
      <c r="F37" s="61"/>
      <c r="G37" s="61"/>
      <c r="H37" s="61"/>
      <c r="I37" s="61"/>
      <c r="J37" s="62"/>
      <c r="K37" s="63"/>
    </row>
    <row r="38" spans="1:11" s="64" customFormat="1" ht="15" customHeight="1" x14ac:dyDescent="0.25">
      <c r="A38" s="58"/>
      <c r="B38" s="2"/>
      <c r="C38" s="65" t="s">
        <v>16</v>
      </c>
      <c r="D38" s="52" t="s">
        <v>40</v>
      </c>
      <c r="E38" s="66" t="s">
        <v>41</v>
      </c>
      <c r="F38" s="54">
        <f>SUM(G38:J38)</f>
        <v>2337.62</v>
      </c>
      <c r="G38" s="55"/>
      <c r="H38" s="55"/>
      <c r="I38" s="55">
        <v>1498.2180000000001</v>
      </c>
      <c r="J38" s="56">
        <v>839.40200000000004</v>
      </c>
      <c r="K38" s="63"/>
    </row>
    <row r="39" spans="1:11" s="64" customFormat="1" ht="15" customHeight="1" x14ac:dyDescent="0.25">
      <c r="A39" s="58"/>
      <c r="B39" s="2"/>
      <c r="C39" s="59"/>
      <c r="D39" s="67"/>
      <c r="E39" s="68" t="s">
        <v>42</v>
      </c>
      <c r="F39" s="69"/>
      <c r="G39" s="69"/>
      <c r="H39" s="69"/>
      <c r="I39" s="69"/>
      <c r="J39" s="70"/>
      <c r="K39" s="63"/>
    </row>
    <row r="40" spans="1:11" ht="24" customHeight="1" x14ac:dyDescent="0.15">
      <c r="A40" s="5"/>
      <c r="B40" s="1"/>
      <c r="C40" s="12"/>
      <c r="D40" s="52" t="s">
        <v>43</v>
      </c>
      <c r="E40" s="53" t="s">
        <v>44</v>
      </c>
      <c r="F40" s="54">
        <f>SUM(G40:J40)</f>
        <v>0</v>
      </c>
      <c r="G40" s="54">
        <f>SUM(G41:G42)</f>
        <v>0</v>
      </c>
      <c r="H40" s="54">
        <f>SUM(H41:H42)</f>
        <v>0</v>
      </c>
      <c r="I40" s="54">
        <f>SUM(I41:I42)</f>
        <v>0</v>
      </c>
      <c r="J40" s="57">
        <f>SUM(J41:J42)</f>
        <v>0</v>
      </c>
      <c r="K40" s="16"/>
    </row>
    <row r="41" spans="1:11" s="64" customFormat="1" ht="15" hidden="1" customHeight="1" x14ac:dyDescent="0.25">
      <c r="A41" s="58"/>
      <c r="B41" s="2"/>
      <c r="C41" s="59"/>
      <c r="D41" s="60" t="s">
        <v>45</v>
      </c>
      <c r="E41" s="61"/>
      <c r="F41" s="61"/>
      <c r="G41" s="61"/>
      <c r="H41" s="61"/>
      <c r="I41" s="61"/>
      <c r="J41" s="62"/>
      <c r="K41" s="63"/>
    </row>
    <row r="42" spans="1:11" s="64" customFormat="1" ht="15" customHeight="1" x14ac:dyDescent="0.25">
      <c r="A42" s="58"/>
      <c r="B42" s="2"/>
      <c r="C42" s="59"/>
      <c r="D42" s="67"/>
      <c r="E42" s="68" t="s">
        <v>23</v>
      </c>
      <c r="F42" s="69"/>
      <c r="G42" s="69"/>
      <c r="H42" s="69"/>
      <c r="I42" s="69"/>
      <c r="J42" s="70"/>
      <c r="K42" s="63"/>
    </row>
    <row r="43" spans="1:11" ht="24" customHeight="1" x14ac:dyDescent="0.15">
      <c r="A43" s="5"/>
      <c r="B43" s="1"/>
      <c r="C43" s="12"/>
      <c r="D43" s="52" t="s">
        <v>46</v>
      </c>
      <c r="E43" s="53" t="s">
        <v>47</v>
      </c>
      <c r="F43" s="54">
        <f>SUM(G43:J43)</f>
        <v>0</v>
      </c>
      <c r="G43" s="54">
        <f>SUM(G44:G45)</f>
        <v>0</v>
      </c>
      <c r="H43" s="54">
        <f>SUM(H44:H45)</f>
        <v>0</v>
      </c>
      <c r="I43" s="54">
        <f>SUM(I44:I45)</f>
        <v>0</v>
      </c>
      <c r="J43" s="57">
        <f>SUM(J44:J45)</f>
        <v>0</v>
      </c>
      <c r="K43" s="16"/>
    </row>
    <row r="44" spans="1:11" s="64" customFormat="1" ht="15" hidden="1" customHeight="1" x14ac:dyDescent="0.25">
      <c r="A44" s="58"/>
      <c r="B44" s="2"/>
      <c r="C44" s="59"/>
      <c r="D44" s="60" t="s">
        <v>48</v>
      </c>
      <c r="E44" s="61"/>
      <c r="F44" s="61"/>
      <c r="G44" s="61"/>
      <c r="H44" s="61"/>
      <c r="I44" s="61"/>
      <c r="J44" s="62"/>
      <c r="K44" s="63"/>
    </row>
    <row r="45" spans="1:11" s="64" customFormat="1" ht="15" customHeight="1" x14ac:dyDescent="0.25">
      <c r="A45" s="58"/>
      <c r="B45" s="2"/>
      <c r="C45" s="59"/>
      <c r="D45" s="67"/>
      <c r="E45" s="68" t="s">
        <v>27</v>
      </c>
      <c r="F45" s="69"/>
      <c r="G45" s="69"/>
      <c r="H45" s="69"/>
      <c r="I45" s="69"/>
      <c r="J45" s="70"/>
      <c r="K45" s="63"/>
    </row>
    <row r="46" spans="1:11" ht="24" customHeight="1" x14ac:dyDescent="0.15">
      <c r="C46" s="59"/>
      <c r="D46" s="52" t="s">
        <v>49</v>
      </c>
      <c r="E46" s="81" t="s">
        <v>50</v>
      </c>
      <c r="F46" s="73">
        <f>SUM(G46:J46)</f>
        <v>175.386</v>
      </c>
      <c r="G46" s="73">
        <f>SUM(G47:G49)</f>
        <v>0</v>
      </c>
      <c r="H46" s="73">
        <f>SUM(H47:H49)</f>
        <v>0</v>
      </c>
      <c r="I46" s="73">
        <f>SUM(I47:I49)</f>
        <v>175.386</v>
      </c>
      <c r="J46" s="57">
        <f>SUM(J47:J49)</f>
        <v>0</v>
      </c>
      <c r="K46" s="63"/>
    </row>
    <row r="47" spans="1:11" s="64" customFormat="1" ht="15" hidden="1" customHeight="1" x14ac:dyDescent="0.25">
      <c r="A47" s="58"/>
      <c r="B47" s="2"/>
      <c r="C47" s="59"/>
      <c r="D47" s="60" t="s">
        <v>51</v>
      </c>
      <c r="E47" s="61"/>
      <c r="F47" s="61"/>
      <c r="G47" s="61"/>
      <c r="H47" s="61"/>
      <c r="I47" s="61"/>
      <c r="J47" s="62"/>
      <c r="K47" s="63"/>
    </row>
    <row r="48" spans="1:11" s="64" customFormat="1" ht="15" customHeight="1" x14ac:dyDescent="0.25">
      <c r="A48" s="58"/>
      <c r="B48" s="2"/>
      <c r="C48" s="65" t="s">
        <v>16</v>
      </c>
      <c r="D48" s="52" t="s">
        <v>52</v>
      </c>
      <c r="E48" s="66" t="s">
        <v>53</v>
      </c>
      <c r="F48" s="54">
        <f>SUM(G48:J48)</f>
        <v>175.386</v>
      </c>
      <c r="G48" s="55"/>
      <c r="H48" s="55"/>
      <c r="I48" s="55">
        <v>175.386</v>
      </c>
      <c r="J48" s="56"/>
      <c r="K48" s="63"/>
    </row>
    <row r="49" spans="1:11" ht="15" customHeight="1" x14ac:dyDescent="0.15">
      <c r="C49" s="59"/>
      <c r="D49" s="82"/>
      <c r="E49" s="68" t="s">
        <v>54</v>
      </c>
      <c r="F49" s="83"/>
      <c r="G49" s="83"/>
      <c r="H49" s="83"/>
      <c r="I49" s="83"/>
      <c r="J49" s="84"/>
      <c r="K49" s="63"/>
    </row>
    <row r="50" spans="1:11" ht="24" customHeight="1" x14ac:dyDescent="0.15">
      <c r="A50" s="5"/>
      <c r="B50" s="1"/>
      <c r="C50" s="12"/>
      <c r="D50" s="52" t="s">
        <v>55</v>
      </c>
      <c r="E50" s="53" t="s">
        <v>56</v>
      </c>
      <c r="F50" s="54">
        <f>SUM(G50:J50)</f>
        <v>0</v>
      </c>
      <c r="G50" s="54">
        <f>SUM(G51:G52)</f>
        <v>0</v>
      </c>
      <c r="H50" s="54">
        <f>SUM(H51:H52)</f>
        <v>0</v>
      </c>
      <c r="I50" s="54">
        <f>SUM(I51:I52)</f>
        <v>0</v>
      </c>
      <c r="J50" s="57">
        <f>SUM(J51:J52)</f>
        <v>0</v>
      </c>
      <c r="K50" s="16"/>
    </row>
    <row r="51" spans="1:11" s="64" customFormat="1" ht="15" hidden="1" customHeight="1" x14ac:dyDescent="0.25">
      <c r="A51" s="58"/>
      <c r="B51" s="2"/>
      <c r="C51" s="59"/>
      <c r="D51" s="60" t="s">
        <v>57</v>
      </c>
      <c r="E51" s="61"/>
      <c r="F51" s="61"/>
      <c r="G51" s="61"/>
      <c r="H51" s="61"/>
      <c r="I51" s="61"/>
      <c r="J51" s="62"/>
      <c r="K51" s="63"/>
    </row>
    <row r="52" spans="1:11" s="64" customFormat="1" ht="15" customHeight="1" x14ac:dyDescent="0.25">
      <c r="A52" s="58"/>
      <c r="B52" s="2"/>
      <c r="C52" s="59"/>
      <c r="D52" s="67"/>
      <c r="E52" s="68" t="s">
        <v>23</v>
      </c>
      <c r="F52" s="69"/>
      <c r="G52" s="69"/>
      <c r="H52" s="69"/>
      <c r="I52" s="69"/>
      <c r="J52" s="70"/>
      <c r="K52" s="63"/>
    </row>
    <row r="53" spans="1:11" ht="30" customHeight="1" x14ac:dyDescent="0.15">
      <c r="A53" s="5"/>
      <c r="B53" s="1"/>
      <c r="C53" s="12"/>
      <c r="D53" s="52" t="s">
        <v>58</v>
      </c>
      <c r="E53" s="71" t="s">
        <v>59</v>
      </c>
      <c r="F53" s="54">
        <f>SUM(G53:I53)</f>
        <v>2962.5639999999994</v>
      </c>
      <c r="G53" s="73">
        <f>SUM(G31:J31)</f>
        <v>2123.1619999999998</v>
      </c>
      <c r="H53" s="73">
        <f>SUM(G32:J32)</f>
        <v>0</v>
      </c>
      <c r="I53" s="73">
        <f>SUM(G33:J33)</f>
        <v>839.40199999999959</v>
      </c>
      <c r="J53" s="85"/>
      <c r="K53" s="16"/>
    </row>
    <row r="54" spans="1:11" ht="30" customHeight="1" x14ac:dyDescent="0.15">
      <c r="A54" s="5"/>
      <c r="B54" s="1"/>
      <c r="C54" s="12"/>
      <c r="D54" s="52" t="s">
        <v>60</v>
      </c>
      <c r="E54" s="71" t="s">
        <v>61</v>
      </c>
      <c r="F54" s="54">
        <f>SUM(G54:J54)</f>
        <v>0</v>
      </c>
      <c r="G54" s="55"/>
      <c r="H54" s="55"/>
      <c r="I54" s="55"/>
      <c r="J54" s="56"/>
      <c r="K54" s="16"/>
    </row>
    <row r="55" spans="1:11" ht="9" customHeight="1" x14ac:dyDescent="0.15">
      <c r="A55" s="5"/>
      <c r="B55" s="1"/>
      <c r="C55" s="12"/>
      <c r="D55" s="76"/>
      <c r="E55" s="77"/>
      <c r="F55" s="78"/>
      <c r="G55" s="79"/>
      <c r="H55" s="79"/>
      <c r="I55" s="79"/>
      <c r="J55" s="80"/>
      <c r="K55" s="16"/>
    </row>
    <row r="56" spans="1:11" ht="30" customHeight="1" x14ac:dyDescent="0.15">
      <c r="A56" s="5"/>
      <c r="B56" s="1"/>
      <c r="C56" s="12"/>
      <c r="D56" s="52" t="s">
        <v>62</v>
      </c>
      <c r="E56" s="71" t="s">
        <v>63</v>
      </c>
      <c r="F56" s="54">
        <f t="shared" ref="F56:F62" si="0">SUM(G56:J56)</f>
        <v>265.82299999999998</v>
      </c>
      <c r="G56" s="73">
        <f>SUM(G57:G58)</f>
        <v>175.523</v>
      </c>
      <c r="H56" s="73">
        <f>SUM(H57:H58)</f>
        <v>0</v>
      </c>
      <c r="I56" s="73">
        <f>SUM(I57:I58)</f>
        <v>90.3</v>
      </c>
      <c r="J56" s="57">
        <f>SUM(J57:J58)</f>
        <v>0</v>
      </c>
      <c r="K56" s="16"/>
    </row>
    <row r="57" spans="1:11" ht="24" customHeight="1" x14ac:dyDescent="0.15">
      <c r="A57" s="5"/>
      <c r="B57" s="1"/>
      <c r="C57" s="12"/>
      <c r="D57" s="52" t="s">
        <v>64</v>
      </c>
      <c r="E57" s="53" t="s">
        <v>65</v>
      </c>
      <c r="F57" s="54">
        <f t="shared" si="0"/>
        <v>0</v>
      </c>
      <c r="G57" s="55"/>
      <c r="H57" s="55"/>
      <c r="I57" s="55"/>
      <c r="J57" s="56"/>
      <c r="K57" s="16"/>
    </row>
    <row r="58" spans="1:11" ht="24" customHeight="1" x14ac:dyDescent="0.15">
      <c r="A58" s="5"/>
      <c r="B58" s="1"/>
      <c r="C58" s="12"/>
      <c r="D58" s="52" t="s">
        <v>66</v>
      </c>
      <c r="E58" s="86" t="s">
        <v>67</v>
      </c>
      <c r="F58" s="54">
        <f t="shared" si="0"/>
        <v>265.82299999999998</v>
      </c>
      <c r="G58" s="55">
        <v>175.523</v>
      </c>
      <c r="H58" s="55"/>
      <c r="I58" s="55">
        <v>90.3</v>
      </c>
      <c r="J58" s="56"/>
      <c r="K58" s="16"/>
    </row>
    <row r="59" spans="1:11" ht="9" customHeight="1" x14ac:dyDescent="0.15">
      <c r="A59" s="5"/>
      <c r="B59" s="1"/>
      <c r="C59" s="12"/>
      <c r="D59" s="76"/>
      <c r="E59" s="77"/>
      <c r="F59" s="78"/>
      <c r="G59" s="79"/>
      <c r="H59" s="79"/>
      <c r="I59" s="79"/>
      <c r="J59" s="80"/>
      <c r="K59" s="16"/>
    </row>
    <row r="60" spans="1:11" ht="30" customHeight="1" x14ac:dyDescent="0.15">
      <c r="A60" s="5"/>
      <c r="B60" s="1"/>
      <c r="C60" s="12"/>
      <c r="D60" s="52" t="s">
        <v>68</v>
      </c>
      <c r="E60" s="71" t="s">
        <v>69</v>
      </c>
      <c r="F60" s="54">
        <f t="shared" si="0"/>
        <v>0</v>
      </c>
      <c r="G60" s="55"/>
      <c r="H60" s="55"/>
      <c r="I60" s="55"/>
      <c r="J60" s="56"/>
      <c r="K60" s="16"/>
    </row>
    <row r="61" spans="1:11" ht="30" customHeight="1" x14ac:dyDescent="0.15">
      <c r="A61" s="5"/>
      <c r="B61" s="1"/>
      <c r="C61" s="12"/>
      <c r="D61" s="52" t="s">
        <v>70</v>
      </c>
      <c r="E61" s="71" t="s">
        <v>71</v>
      </c>
      <c r="F61" s="54">
        <f t="shared" si="0"/>
        <v>0</v>
      </c>
      <c r="G61" s="55"/>
      <c r="H61" s="55"/>
      <c r="I61" s="55"/>
      <c r="J61" s="56"/>
      <c r="K61" s="16"/>
    </row>
    <row r="62" spans="1:11" ht="30" customHeight="1" thickBot="1" x14ac:dyDescent="0.2">
      <c r="A62" s="5"/>
      <c r="B62" s="1"/>
      <c r="C62" s="12"/>
      <c r="D62" s="87" t="s">
        <v>72</v>
      </c>
      <c r="E62" s="88" t="s">
        <v>73</v>
      </c>
      <c r="F62" s="89">
        <f t="shared" si="0"/>
        <v>-3.5527136788005009E-13</v>
      </c>
      <c r="G62" s="90">
        <f>G18-G35-G53-G54-G56+G60-G61</f>
        <v>1.4210854715202004E-13</v>
      </c>
      <c r="H62" s="90">
        <f>H18+H30-H35-H53-H54-H56+H60-H61</f>
        <v>0</v>
      </c>
      <c r="I62" s="90">
        <f>I18+I30-I35-I53-I54-I56+I60-I61</f>
        <v>-4.2632564145606011E-14</v>
      </c>
      <c r="J62" s="91">
        <f>J18+J30-J35-J54-J56+J60-J61</f>
        <v>-4.5474735088646412E-13</v>
      </c>
      <c r="K62" s="16"/>
    </row>
    <row r="63" spans="1:11" ht="18" customHeight="1" thickBot="1" x14ac:dyDescent="0.2">
      <c r="A63" s="5"/>
      <c r="B63" s="1"/>
      <c r="C63" s="12"/>
      <c r="D63" s="42" t="s">
        <v>74</v>
      </c>
      <c r="E63" s="43"/>
      <c r="F63" s="43"/>
      <c r="G63" s="43"/>
      <c r="H63" s="43"/>
      <c r="I63" s="43"/>
      <c r="J63" s="44"/>
      <c r="K63" s="16"/>
    </row>
    <row r="64" spans="1:11" ht="30" customHeight="1" x14ac:dyDescent="0.15">
      <c r="A64" s="5"/>
      <c r="B64" s="1"/>
      <c r="C64" s="12"/>
      <c r="D64" s="47" t="s">
        <v>9</v>
      </c>
      <c r="E64" s="92" t="s">
        <v>10</v>
      </c>
      <c r="F64" s="49">
        <f>SUM(G64:J64)</f>
        <v>4.8324588235294117</v>
      </c>
      <c r="G64" s="50">
        <f>SUM(G65,G66,G72,G75)</f>
        <v>3.891</v>
      </c>
      <c r="H64" s="50">
        <f>SUM(H65,H66,H72,H75)</f>
        <v>0</v>
      </c>
      <c r="I64" s="50">
        <f>SUM(I65,I66,I72,I75)</f>
        <v>0.94145882352941168</v>
      </c>
      <c r="J64" s="51">
        <f>SUM(J65,J66,J72,J75)</f>
        <v>0</v>
      </c>
      <c r="K64" s="16"/>
    </row>
    <row r="65" spans="1:11" ht="24" customHeight="1" x14ac:dyDescent="0.15">
      <c r="A65" s="5"/>
      <c r="B65" s="1"/>
      <c r="C65" s="12"/>
      <c r="D65" s="52" t="s">
        <v>11</v>
      </c>
      <c r="E65" s="53" t="s">
        <v>75</v>
      </c>
      <c r="F65" s="54">
        <f>SUM(G65:J65)</f>
        <v>0</v>
      </c>
      <c r="G65" s="55"/>
      <c r="H65" s="55"/>
      <c r="I65" s="55"/>
      <c r="J65" s="56"/>
      <c r="K65" s="16"/>
    </row>
    <row r="66" spans="1:11" ht="24" customHeight="1" x14ac:dyDescent="0.15">
      <c r="A66" s="5"/>
      <c r="B66" s="1"/>
      <c r="C66" s="12"/>
      <c r="D66" s="52" t="s">
        <v>13</v>
      </c>
      <c r="E66" s="53" t="s">
        <v>14</v>
      </c>
      <c r="F66" s="54">
        <f>SUM(G66:J66)</f>
        <v>4.8324588235294117</v>
      </c>
      <c r="G66" s="54">
        <f>SUM(G67:G71)</f>
        <v>3.891</v>
      </c>
      <c r="H66" s="54">
        <f>SUM(H67:H71)</f>
        <v>0</v>
      </c>
      <c r="I66" s="54">
        <f>SUM(I67:I71)</f>
        <v>0.94145882352941168</v>
      </c>
      <c r="J66" s="57">
        <f>SUM(J67:J71)</f>
        <v>0</v>
      </c>
      <c r="K66" s="16"/>
    </row>
    <row r="67" spans="1:11" s="64" customFormat="1" ht="15" hidden="1" customHeight="1" x14ac:dyDescent="0.25">
      <c r="A67" s="58"/>
      <c r="B67" s="2"/>
      <c r="C67" s="59"/>
      <c r="D67" s="60" t="s">
        <v>15</v>
      </c>
      <c r="E67" s="61"/>
      <c r="F67" s="61"/>
      <c r="G67" s="61"/>
      <c r="H67" s="61"/>
      <c r="I67" s="61"/>
      <c r="J67" s="62"/>
      <c r="K67" s="63"/>
    </row>
    <row r="68" spans="1:11" s="64" customFormat="1" ht="15" customHeight="1" x14ac:dyDescent="0.25">
      <c r="A68" s="58"/>
      <c r="B68" s="2"/>
      <c r="C68" s="93" t="s">
        <v>16</v>
      </c>
      <c r="D68" s="52" t="s">
        <v>17</v>
      </c>
      <c r="E68" s="94" t="str">
        <f>IF('46 - передача'!$E$22="", "", '46 - передача'!$E$22)</f>
        <v>АО "Тюменьэнерго"</v>
      </c>
      <c r="F68" s="54">
        <f>SUM(G68:J68)</f>
        <v>4.7020843137254902</v>
      </c>
      <c r="G68" s="55">
        <v>3.891</v>
      </c>
      <c r="H68" s="55"/>
      <c r="I68" s="55">
        <v>0.81108431372549017</v>
      </c>
      <c r="J68" s="56"/>
      <c r="K68" s="63"/>
    </row>
    <row r="69" spans="1:11" s="64" customFormat="1" ht="15" customHeight="1" x14ac:dyDescent="0.25">
      <c r="A69" s="58"/>
      <c r="B69" s="2"/>
      <c r="C69" s="93" t="s">
        <v>16</v>
      </c>
      <c r="D69" s="52" t="s">
        <v>19</v>
      </c>
      <c r="E69" s="94" t="str">
        <f>IF('46 - передача'!$E$23="", "", '46 - передача'!$E$23)</f>
        <v>ООО "Транзит-Электро-Тюмень"</v>
      </c>
      <c r="F69" s="54">
        <f>SUM(G69:J69)</f>
        <v>8.0705882352941169E-2</v>
      </c>
      <c r="G69" s="55"/>
      <c r="H69" s="55"/>
      <c r="I69" s="55">
        <v>8.0705882352941169E-2</v>
      </c>
      <c r="J69" s="56"/>
      <c r="K69" s="63"/>
    </row>
    <row r="70" spans="1:11" s="64" customFormat="1" ht="15" customHeight="1" x14ac:dyDescent="0.25">
      <c r="A70" s="58"/>
      <c r="B70" s="2"/>
      <c r="C70" s="93" t="s">
        <v>16</v>
      </c>
      <c r="D70" s="52" t="s">
        <v>21</v>
      </c>
      <c r="E70" s="94" t="str">
        <f>IF('46 - передача'!$E$24="", "", '46 - передача'!$E$24)</f>
        <v>ООО "Агентство Интеллект-Сервис"</v>
      </c>
      <c r="F70" s="54">
        <f>SUM(G70:J70)</f>
        <v>4.9668627450980385E-2</v>
      </c>
      <c r="G70" s="55"/>
      <c r="H70" s="55"/>
      <c r="I70" s="55">
        <v>4.9668627450980385E-2</v>
      </c>
      <c r="J70" s="56"/>
      <c r="K70" s="63"/>
    </row>
    <row r="71" spans="1:11" s="64" customFormat="1" ht="15" customHeight="1" x14ac:dyDescent="0.25">
      <c r="A71" s="58"/>
      <c r="B71" s="2"/>
      <c r="C71" s="59"/>
      <c r="D71" s="67"/>
      <c r="E71" s="95" t="s">
        <v>23</v>
      </c>
      <c r="F71" s="69"/>
      <c r="G71" s="69"/>
      <c r="H71" s="69"/>
      <c r="I71" s="69"/>
      <c r="J71" s="70"/>
      <c r="K71" s="63"/>
    </row>
    <row r="72" spans="1:11" ht="24" customHeight="1" x14ac:dyDescent="0.15">
      <c r="A72" s="5"/>
      <c r="B72" s="1"/>
      <c r="C72" s="12"/>
      <c r="D72" s="52" t="s">
        <v>24</v>
      </c>
      <c r="E72" s="53" t="s">
        <v>25</v>
      </c>
      <c r="F72" s="54">
        <f>SUM(G72:J72)</f>
        <v>0</v>
      </c>
      <c r="G72" s="54">
        <f>SUM(G73:G74)</f>
        <v>0</v>
      </c>
      <c r="H72" s="54">
        <f>SUM(H73:H74)</f>
        <v>0</v>
      </c>
      <c r="I72" s="54">
        <f>SUM(I73:I74)</f>
        <v>0</v>
      </c>
      <c r="J72" s="57">
        <f>SUM(J73:J74)</f>
        <v>0</v>
      </c>
      <c r="K72" s="16"/>
    </row>
    <row r="73" spans="1:11" s="64" customFormat="1" ht="15" hidden="1" customHeight="1" x14ac:dyDescent="0.25">
      <c r="A73" s="58"/>
      <c r="B73" s="2"/>
      <c r="C73" s="59"/>
      <c r="D73" s="60" t="s">
        <v>26</v>
      </c>
      <c r="E73" s="61"/>
      <c r="F73" s="61"/>
      <c r="G73" s="61"/>
      <c r="H73" s="61"/>
      <c r="I73" s="61"/>
      <c r="J73" s="62"/>
      <c r="K73" s="63"/>
    </row>
    <row r="74" spans="1:11" s="64" customFormat="1" ht="15" customHeight="1" x14ac:dyDescent="0.25">
      <c r="A74" s="58"/>
      <c r="B74" s="2"/>
      <c r="C74" s="59"/>
      <c r="D74" s="67"/>
      <c r="E74" s="95" t="s">
        <v>27</v>
      </c>
      <c r="F74" s="69"/>
      <c r="G74" s="69"/>
      <c r="H74" s="69"/>
      <c r="I74" s="69"/>
      <c r="J74" s="70"/>
      <c r="K74" s="63"/>
    </row>
    <row r="75" spans="1:11" ht="24" customHeight="1" x14ac:dyDescent="0.15">
      <c r="A75" s="5"/>
      <c r="B75" s="1"/>
      <c r="C75" s="12"/>
      <c r="D75" s="52" t="s">
        <v>28</v>
      </c>
      <c r="E75" s="53" t="s">
        <v>29</v>
      </c>
      <c r="F75" s="54">
        <f>SUM(G75:J75)</f>
        <v>0</v>
      </c>
      <c r="G75" s="55"/>
      <c r="H75" s="55"/>
      <c r="I75" s="55"/>
      <c r="J75" s="56"/>
      <c r="K75" s="16"/>
    </row>
    <row r="76" spans="1:11" ht="30" customHeight="1" x14ac:dyDescent="0.15">
      <c r="A76" s="5"/>
      <c r="B76" s="1"/>
      <c r="C76" s="12"/>
      <c r="D76" s="52" t="s">
        <v>30</v>
      </c>
      <c r="E76" s="71" t="s">
        <v>31</v>
      </c>
      <c r="F76" s="54">
        <f>SUM(H76:J76)</f>
        <v>4.5764980392156858</v>
      </c>
      <c r="G76" s="96"/>
      <c r="H76" s="73">
        <f>H77</f>
        <v>0</v>
      </c>
      <c r="I76" s="73">
        <f>I77+I78</f>
        <v>3.5468372549019609</v>
      </c>
      <c r="J76" s="57">
        <f>J77+J78+J79</f>
        <v>1.0296607843137251</v>
      </c>
      <c r="K76" s="16"/>
    </row>
    <row r="77" spans="1:11" ht="24" customHeight="1" x14ac:dyDescent="0.15">
      <c r="A77" s="5"/>
      <c r="B77" s="1"/>
      <c r="C77" s="12"/>
      <c r="D77" s="52" t="s">
        <v>32</v>
      </c>
      <c r="E77" s="53" t="s">
        <v>4</v>
      </c>
      <c r="F77" s="54">
        <f>SUM(H77:J77)</f>
        <v>3.5468372549019609</v>
      </c>
      <c r="G77" s="96"/>
      <c r="H77" s="55"/>
      <c r="I77" s="55">
        <v>3.5468372549019609</v>
      </c>
      <c r="J77" s="56"/>
      <c r="K77" s="16"/>
    </row>
    <row r="78" spans="1:11" ht="24" customHeight="1" x14ac:dyDescent="0.15">
      <c r="A78" s="5"/>
      <c r="B78" s="1"/>
      <c r="C78" s="12"/>
      <c r="D78" s="52" t="s">
        <v>33</v>
      </c>
      <c r="E78" s="53" t="s">
        <v>5</v>
      </c>
      <c r="F78" s="54">
        <f>SUM(I78:J78)</f>
        <v>0</v>
      </c>
      <c r="G78" s="96"/>
      <c r="H78" s="96"/>
      <c r="I78" s="55"/>
      <c r="J78" s="56"/>
      <c r="K78" s="16"/>
    </row>
    <row r="79" spans="1:11" ht="24" customHeight="1" x14ac:dyDescent="0.15">
      <c r="A79" s="5"/>
      <c r="B79" s="1"/>
      <c r="C79" s="12"/>
      <c r="D79" s="52" t="s">
        <v>34</v>
      </c>
      <c r="E79" s="53" t="s">
        <v>6</v>
      </c>
      <c r="F79" s="54">
        <f>SUM(J79)</f>
        <v>1.0296607843137251</v>
      </c>
      <c r="G79" s="96"/>
      <c r="H79" s="96"/>
      <c r="I79" s="96"/>
      <c r="J79" s="56">
        <v>1.0296607843137251</v>
      </c>
      <c r="K79" s="16"/>
    </row>
    <row r="80" spans="1:11" ht="9" customHeight="1" x14ac:dyDescent="0.15">
      <c r="A80" s="5"/>
      <c r="B80" s="1"/>
      <c r="C80" s="12"/>
      <c r="D80" s="76"/>
      <c r="E80" s="77"/>
      <c r="F80" s="78"/>
      <c r="G80" s="79"/>
      <c r="H80" s="79"/>
      <c r="I80" s="79"/>
      <c r="J80" s="80"/>
      <c r="K80" s="16"/>
    </row>
    <row r="81" spans="1:11" ht="30" customHeight="1" x14ac:dyDescent="0.15">
      <c r="A81" s="5"/>
      <c r="B81" s="1"/>
      <c r="C81" s="12"/>
      <c r="D81" s="52" t="s">
        <v>35</v>
      </c>
      <c r="E81" s="71" t="s">
        <v>36</v>
      </c>
      <c r="F81" s="54">
        <f>SUM(G81:J81)</f>
        <v>4.3112627450980394</v>
      </c>
      <c r="G81" s="73">
        <f>SUM(G82,G86,G89,G92,G96)</f>
        <v>0</v>
      </c>
      <c r="H81" s="73">
        <f>SUM(H82,H86,H89,H92,H96)</f>
        <v>0</v>
      </c>
      <c r="I81" s="73">
        <f>SUM(I82,I86,I89,I92,I96)</f>
        <v>3.2815764705882358</v>
      </c>
      <c r="J81" s="57">
        <f>SUM(J82,J86,J89,J92,J96)</f>
        <v>1.0296862745098041</v>
      </c>
      <c r="K81" s="16"/>
    </row>
    <row r="82" spans="1:11" ht="24" customHeight="1" x14ac:dyDescent="0.15">
      <c r="A82" s="5"/>
      <c r="B82" s="1"/>
      <c r="C82" s="12"/>
      <c r="D82" s="52" t="s">
        <v>37</v>
      </c>
      <c r="E82" s="53" t="s">
        <v>38</v>
      </c>
      <c r="F82" s="54">
        <f>SUM(G82:J82)</f>
        <v>3.967368627450981</v>
      </c>
      <c r="G82" s="54">
        <f>SUM(G83:G85)</f>
        <v>0</v>
      </c>
      <c r="H82" s="54">
        <f>SUM(H83:H85)</f>
        <v>0</v>
      </c>
      <c r="I82" s="54">
        <f>SUM(I83:I85)</f>
        <v>2.9376823529411769</v>
      </c>
      <c r="J82" s="57">
        <f>SUM(J83:J85)</f>
        <v>1.0296862745098041</v>
      </c>
      <c r="K82" s="16"/>
    </row>
    <row r="83" spans="1:11" s="64" customFormat="1" ht="15" hidden="1" customHeight="1" x14ac:dyDescent="0.25">
      <c r="A83" s="58"/>
      <c r="B83" s="2"/>
      <c r="C83" s="59"/>
      <c r="D83" s="60" t="s">
        <v>39</v>
      </c>
      <c r="E83" s="61"/>
      <c r="F83" s="61"/>
      <c r="G83" s="61"/>
      <c r="H83" s="61"/>
      <c r="I83" s="61"/>
      <c r="J83" s="62"/>
      <c r="K83" s="63"/>
    </row>
    <row r="84" spans="1:11" s="64" customFormat="1" ht="15" customHeight="1" x14ac:dyDescent="0.25">
      <c r="A84" s="58"/>
      <c r="B84" s="2"/>
      <c r="C84" s="93" t="s">
        <v>16</v>
      </c>
      <c r="D84" s="52" t="s">
        <v>40</v>
      </c>
      <c r="E84" s="94" t="str">
        <f>IF('46 - передача'!$E$38="", "", '46 - передача'!$E$38)</f>
        <v>АО "Тюменская энергосбытовая компания"</v>
      </c>
      <c r="F84" s="54">
        <f>SUM(G84:J84)</f>
        <v>3.967368627450981</v>
      </c>
      <c r="G84" s="55"/>
      <c r="H84" s="55"/>
      <c r="I84" s="55">
        <v>2.9376823529411769</v>
      </c>
      <c r="J84" s="55">
        <v>1.0296862745098041</v>
      </c>
      <c r="K84" s="63"/>
    </row>
    <row r="85" spans="1:11" s="64" customFormat="1" ht="15" customHeight="1" x14ac:dyDescent="0.25">
      <c r="A85" s="58"/>
      <c r="B85" s="2"/>
      <c r="C85" s="59"/>
      <c r="D85" s="67"/>
      <c r="E85" s="95" t="s">
        <v>42</v>
      </c>
      <c r="F85" s="69"/>
      <c r="G85" s="69"/>
      <c r="H85" s="69"/>
      <c r="I85" s="69"/>
      <c r="J85" s="70"/>
      <c r="K85" s="63"/>
    </row>
    <row r="86" spans="1:11" ht="24" customHeight="1" x14ac:dyDescent="0.15">
      <c r="A86" s="5"/>
      <c r="B86" s="1"/>
      <c r="C86" s="12"/>
      <c r="D86" s="52" t="s">
        <v>43</v>
      </c>
      <c r="E86" s="53" t="s">
        <v>44</v>
      </c>
      <c r="F86" s="54">
        <f>SUM(G86:J86)</f>
        <v>0</v>
      </c>
      <c r="G86" s="54">
        <f>SUM(G87:G88)</f>
        <v>0</v>
      </c>
      <c r="H86" s="54">
        <f>SUM(H87:H88)</f>
        <v>0</v>
      </c>
      <c r="I86" s="54">
        <f>SUM(I87:I88)</f>
        <v>0</v>
      </c>
      <c r="J86" s="57">
        <f>SUM(J87:J88)</f>
        <v>0</v>
      </c>
      <c r="K86" s="16"/>
    </row>
    <row r="87" spans="1:11" s="64" customFormat="1" ht="15" hidden="1" customHeight="1" x14ac:dyDescent="0.25">
      <c r="A87" s="58"/>
      <c r="B87" s="2"/>
      <c r="C87" s="59"/>
      <c r="D87" s="60" t="s">
        <v>45</v>
      </c>
      <c r="E87" s="61"/>
      <c r="F87" s="61"/>
      <c r="G87" s="61"/>
      <c r="H87" s="61"/>
      <c r="I87" s="61"/>
      <c r="J87" s="62"/>
      <c r="K87" s="63"/>
    </row>
    <row r="88" spans="1:11" s="64" customFormat="1" ht="15" customHeight="1" x14ac:dyDescent="0.25">
      <c r="A88" s="58"/>
      <c r="B88" s="2"/>
      <c r="C88" s="59"/>
      <c r="D88" s="67"/>
      <c r="E88" s="95" t="s">
        <v>23</v>
      </c>
      <c r="F88" s="69"/>
      <c r="G88" s="69"/>
      <c r="H88" s="69"/>
      <c r="I88" s="69"/>
      <c r="J88" s="70"/>
      <c r="K88" s="63"/>
    </row>
    <row r="89" spans="1:11" ht="24" customHeight="1" x14ac:dyDescent="0.15">
      <c r="A89" s="5"/>
      <c r="B89" s="1"/>
      <c r="C89" s="12"/>
      <c r="D89" s="52" t="s">
        <v>46</v>
      </c>
      <c r="E89" s="53" t="s">
        <v>47</v>
      </c>
      <c r="F89" s="54">
        <f>SUM(G89:J89)</f>
        <v>0</v>
      </c>
      <c r="G89" s="54">
        <f>SUM(G90:G91)</f>
        <v>0</v>
      </c>
      <c r="H89" s="54">
        <f>SUM(H90:H91)</f>
        <v>0</v>
      </c>
      <c r="I89" s="54">
        <f>SUM(I90:I91)</f>
        <v>0</v>
      </c>
      <c r="J89" s="57">
        <f>SUM(J90:J91)</f>
        <v>0</v>
      </c>
      <c r="K89" s="16"/>
    </row>
    <row r="90" spans="1:11" s="64" customFormat="1" ht="15" hidden="1" customHeight="1" x14ac:dyDescent="0.25">
      <c r="A90" s="58"/>
      <c r="B90" s="2"/>
      <c r="C90" s="59"/>
      <c r="D90" s="60" t="s">
        <v>48</v>
      </c>
      <c r="E90" s="61"/>
      <c r="F90" s="61"/>
      <c r="G90" s="61"/>
      <c r="H90" s="61"/>
      <c r="I90" s="61"/>
      <c r="J90" s="62"/>
      <c r="K90" s="63"/>
    </row>
    <row r="91" spans="1:11" s="64" customFormat="1" ht="15" customHeight="1" x14ac:dyDescent="0.25">
      <c r="A91" s="58"/>
      <c r="B91" s="2"/>
      <c r="C91" s="59"/>
      <c r="D91" s="67"/>
      <c r="E91" s="95" t="s">
        <v>27</v>
      </c>
      <c r="F91" s="69"/>
      <c r="G91" s="69"/>
      <c r="H91" s="69"/>
      <c r="I91" s="69"/>
      <c r="J91" s="70"/>
      <c r="K91" s="63"/>
    </row>
    <row r="92" spans="1:11" ht="24" customHeight="1" x14ac:dyDescent="0.15">
      <c r="C92" s="59"/>
      <c r="D92" s="52" t="s">
        <v>49</v>
      </c>
      <c r="E92" s="81" t="s">
        <v>50</v>
      </c>
      <c r="F92" s="73">
        <f>SUM(G92:J92)</f>
        <v>0.34389411764705879</v>
      </c>
      <c r="G92" s="73">
        <f>SUM(G93:G95)</f>
        <v>0</v>
      </c>
      <c r="H92" s="73">
        <f>SUM(H93:H95)</f>
        <v>0</v>
      </c>
      <c r="I92" s="73">
        <f>SUM(I93:I95)</f>
        <v>0.34389411764705879</v>
      </c>
      <c r="J92" s="57">
        <f>SUM(J93:J95)</f>
        <v>0</v>
      </c>
      <c r="K92" s="63"/>
    </row>
    <row r="93" spans="1:11" s="64" customFormat="1" ht="15" hidden="1" customHeight="1" x14ac:dyDescent="0.25">
      <c r="A93" s="58"/>
      <c r="B93" s="2"/>
      <c r="C93" s="59"/>
      <c r="D93" s="60" t="s">
        <v>51</v>
      </c>
      <c r="E93" s="61"/>
      <c r="F93" s="61"/>
      <c r="G93" s="61"/>
      <c r="H93" s="61"/>
      <c r="I93" s="61"/>
      <c r="J93" s="62"/>
      <c r="K93" s="63"/>
    </row>
    <row r="94" spans="1:11" s="64" customFormat="1" ht="15" customHeight="1" x14ac:dyDescent="0.25">
      <c r="A94" s="58"/>
      <c r="B94" s="2"/>
      <c r="C94" s="93" t="s">
        <v>16</v>
      </c>
      <c r="D94" s="52" t="s">
        <v>52</v>
      </c>
      <c r="E94" s="94" t="str">
        <f>IF('46 - передача'!$E$48="", "", '46 - передача'!$E$48)</f>
        <v>ООО "РемЭнергоСтройСервис"</v>
      </c>
      <c r="F94" s="54">
        <f>SUM(G94:J94)</f>
        <v>0.34389411764705879</v>
      </c>
      <c r="G94" s="55"/>
      <c r="H94" s="55"/>
      <c r="I94" s="55">
        <v>0.34389411764705879</v>
      </c>
      <c r="J94" s="56"/>
      <c r="K94" s="63"/>
    </row>
    <row r="95" spans="1:11" ht="15" customHeight="1" x14ac:dyDescent="0.15">
      <c r="C95" s="59"/>
      <c r="D95" s="82"/>
      <c r="E95" s="95" t="s">
        <v>54</v>
      </c>
      <c r="F95" s="83"/>
      <c r="G95" s="83"/>
      <c r="H95" s="83"/>
      <c r="I95" s="83"/>
      <c r="J95" s="84"/>
      <c r="K95" s="63"/>
    </row>
    <row r="96" spans="1:11" ht="24" customHeight="1" x14ac:dyDescent="0.15">
      <c r="A96" s="5"/>
      <c r="B96" s="1"/>
      <c r="C96" s="12"/>
      <c r="D96" s="52" t="s">
        <v>55</v>
      </c>
      <c r="E96" s="53" t="s">
        <v>56</v>
      </c>
      <c r="F96" s="54">
        <f>SUM(G96:J96)</f>
        <v>0</v>
      </c>
      <c r="G96" s="54">
        <f>SUM(G97:G98)</f>
        <v>0</v>
      </c>
      <c r="H96" s="54">
        <f>SUM(H97:H98)</f>
        <v>0</v>
      </c>
      <c r="I96" s="54">
        <f>SUM(I97:I98)</f>
        <v>0</v>
      </c>
      <c r="J96" s="57">
        <f>SUM(J97:J98)</f>
        <v>0</v>
      </c>
      <c r="K96" s="16"/>
    </row>
    <row r="97" spans="1:11" s="64" customFormat="1" ht="15" hidden="1" customHeight="1" x14ac:dyDescent="0.25">
      <c r="A97" s="58"/>
      <c r="B97" s="2"/>
      <c r="C97" s="59"/>
      <c r="D97" s="60" t="s">
        <v>57</v>
      </c>
      <c r="E97" s="61"/>
      <c r="F97" s="61"/>
      <c r="G97" s="61"/>
      <c r="H97" s="61"/>
      <c r="I97" s="61"/>
      <c r="J97" s="62"/>
      <c r="K97" s="63"/>
    </row>
    <row r="98" spans="1:11" s="64" customFormat="1" ht="15" customHeight="1" x14ac:dyDescent="0.25">
      <c r="A98" s="58"/>
      <c r="B98" s="2"/>
      <c r="C98" s="59"/>
      <c r="D98" s="67"/>
      <c r="E98" s="95" t="s">
        <v>23</v>
      </c>
      <c r="F98" s="69"/>
      <c r="G98" s="69"/>
      <c r="H98" s="69"/>
      <c r="I98" s="69"/>
      <c r="J98" s="70"/>
      <c r="K98" s="63"/>
    </row>
    <row r="99" spans="1:11" ht="30" customHeight="1" x14ac:dyDescent="0.15">
      <c r="A99" s="5"/>
      <c r="B99" s="1"/>
      <c r="C99" s="12"/>
      <c r="D99" s="52" t="s">
        <v>58</v>
      </c>
      <c r="E99" s="71" t="s">
        <v>59</v>
      </c>
      <c r="F99" s="54">
        <f>SUM(G99:I99)</f>
        <v>4.5764980392156858</v>
      </c>
      <c r="G99" s="73">
        <f>SUM(G77:J77)</f>
        <v>3.5468372549019609</v>
      </c>
      <c r="H99" s="73">
        <f>SUM(G78:J78)</f>
        <v>0</v>
      </c>
      <c r="I99" s="73">
        <f>SUM(G79:J79)</f>
        <v>1.0296607843137251</v>
      </c>
      <c r="J99" s="85"/>
      <c r="K99" s="16"/>
    </row>
    <row r="100" spans="1:11" ht="30" customHeight="1" x14ac:dyDescent="0.15">
      <c r="A100" s="5"/>
      <c r="B100" s="1"/>
      <c r="C100" s="12"/>
      <c r="D100" s="52" t="s">
        <v>60</v>
      </c>
      <c r="E100" s="71" t="s">
        <v>61</v>
      </c>
      <c r="F100" s="54">
        <f t="shared" ref="F100:F108" si="1">SUM(G100:J100)</f>
        <v>0</v>
      </c>
      <c r="G100" s="55"/>
      <c r="H100" s="55"/>
      <c r="I100" s="55"/>
      <c r="J100" s="56"/>
      <c r="K100" s="16"/>
    </row>
    <row r="101" spans="1:11" ht="9" customHeight="1" x14ac:dyDescent="0.15">
      <c r="A101" s="5"/>
      <c r="B101" s="1"/>
      <c r="C101" s="12"/>
      <c r="D101" s="76"/>
      <c r="E101" s="77"/>
      <c r="F101" s="78"/>
      <c r="G101" s="79"/>
      <c r="H101" s="79"/>
      <c r="I101" s="79"/>
      <c r="J101" s="80"/>
      <c r="K101" s="16"/>
    </row>
    <row r="102" spans="1:11" ht="30" customHeight="1" x14ac:dyDescent="0.15">
      <c r="A102" s="5"/>
      <c r="B102" s="1"/>
      <c r="C102" s="12"/>
      <c r="D102" s="52" t="s">
        <v>62</v>
      </c>
      <c r="E102" s="71" t="s">
        <v>63</v>
      </c>
      <c r="F102" s="54">
        <f>SUM(G102:J102)</f>
        <v>0.52122156862745095</v>
      </c>
      <c r="G102" s="73">
        <f>SUM(G103:G104)</f>
        <v>0.34416274509803924</v>
      </c>
      <c r="H102" s="73">
        <f>SUM(H103:H104)</f>
        <v>0</v>
      </c>
      <c r="I102" s="73">
        <f>SUM(I103:I104)</f>
        <v>0.17705882352941174</v>
      </c>
      <c r="J102" s="57">
        <f>SUM(J103:J104)</f>
        <v>0</v>
      </c>
      <c r="K102" s="16"/>
    </row>
    <row r="103" spans="1:11" ht="24" customHeight="1" x14ac:dyDescent="0.15">
      <c r="A103" s="5"/>
      <c r="B103" s="1"/>
      <c r="C103" s="12"/>
      <c r="D103" s="52" t="s">
        <v>64</v>
      </c>
      <c r="E103" s="53" t="s">
        <v>65</v>
      </c>
      <c r="F103" s="54">
        <f t="shared" si="1"/>
        <v>0</v>
      </c>
      <c r="G103" s="55"/>
      <c r="H103" s="55"/>
      <c r="I103" s="55"/>
      <c r="J103" s="56"/>
      <c r="K103" s="16"/>
    </row>
    <row r="104" spans="1:11" ht="24" customHeight="1" x14ac:dyDescent="0.15">
      <c r="A104" s="5"/>
      <c r="B104" s="1"/>
      <c r="C104" s="12"/>
      <c r="D104" s="52" t="s">
        <v>66</v>
      </c>
      <c r="E104" s="86" t="s">
        <v>67</v>
      </c>
      <c r="F104" s="54">
        <f t="shared" si="1"/>
        <v>0.52122156862745095</v>
      </c>
      <c r="G104" s="55">
        <v>0.34416274509803924</v>
      </c>
      <c r="H104" s="55"/>
      <c r="I104" s="55">
        <v>0.17705882352941174</v>
      </c>
      <c r="J104" s="55"/>
      <c r="K104" s="16"/>
    </row>
    <row r="105" spans="1:11" ht="9" customHeight="1" x14ac:dyDescent="0.15">
      <c r="A105" s="5"/>
      <c r="B105" s="1"/>
      <c r="C105" s="12"/>
      <c r="D105" s="76"/>
      <c r="E105" s="77"/>
      <c r="F105" s="78"/>
      <c r="G105" s="79"/>
      <c r="H105" s="79"/>
      <c r="I105" s="79"/>
      <c r="J105" s="80"/>
      <c r="K105" s="16"/>
    </row>
    <row r="106" spans="1:11" ht="30" customHeight="1" x14ac:dyDescent="0.15">
      <c r="A106" s="5"/>
      <c r="B106" s="1"/>
      <c r="C106" s="12"/>
      <c r="D106" s="52" t="s">
        <v>68</v>
      </c>
      <c r="E106" s="71" t="s">
        <v>69</v>
      </c>
      <c r="F106" s="54">
        <f t="shared" si="1"/>
        <v>0</v>
      </c>
      <c r="G106" s="55"/>
      <c r="H106" s="55"/>
      <c r="I106" s="55"/>
      <c r="J106" s="56"/>
      <c r="K106" s="16"/>
    </row>
    <row r="107" spans="1:11" ht="30" customHeight="1" x14ac:dyDescent="0.15">
      <c r="A107" s="5"/>
      <c r="B107" s="1"/>
      <c r="C107" s="12"/>
      <c r="D107" s="52" t="s">
        <v>70</v>
      </c>
      <c r="E107" s="71" t="s">
        <v>71</v>
      </c>
      <c r="F107" s="54">
        <f t="shared" si="1"/>
        <v>0</v>
      </c>
      <c r="G107" s="55"/>
      <c r="H107" s="55"/>
      <c r="I107" s="55"/>
      <c r="J107" s="56"/>
      <c r="K107" s="16"/>
    </row>
    <row r="108" spans="1:11" ht="30" customHeight="1" thickBot="1" x14ac:dyDescent="0.2">
      <c r="A108" s="5"/>
      <c r="B108" s="1"/>
      <c r="C108" s="12"/>
      <c r="D108" s="87" t="s">
        <v>72</v>
      </c>
      <c r="E108" s="97" t="s">
        <v>73</v>
      </c>
      <c r="F108" s="98">
        <f t="shared" si="1"/>
        <v>-2.5490196079142047E-5</v>
      </c>
      <c r="G108" s="99">
        <f>G64-G81-G99-G100-G102+G106-G107</f>
        <v>-1.1102230246251565E-16</v>
      </c>
      <c r="H108" s="99">
        <f>H64+H76-H81-H99-H100-H102+H106-H107</f>
        <v>0</v>
      </c>
      <c r="I108" s="99">
        <f>I64+I76-I81-I99-I100-I102+I106-I107</f>
        <v>-2.7755575615628914E-17</v>
      </c>
      <c r="J108" s="100">
        <f>J64+J76-J81-J100-J102+J106-J107</f>
        <v>-2.5490196079003269E-5</v>
      </c>
      <c r="K108" s="16"/>
    </row>
    <row r="109" spans="1:11" ht="18" customHeight="1" thickBot="1" x14ac:dyDescent="0.2">
      <c r="A109" s="5"/>
      <c r="B109" s="1"/>
      <c r="C109" s="12"/>
      <c r="D109" s="101" t="s">
        <v>76</v>
      </c>
      <c r="E109" s="102"/>
      <c r="F109" s="102"/>
      <c r="G109" s="102"/>
      <c r="H109" s="102"/>
      <c r="I109" s="102"/>
      <c r="J109" s="103"/>
      <c r="K109" s="16"/>
    </row>
    <row r="110" spans="1:11" ht="30" customHeight="1" x14ac:dyDescent="0.15">
      <c r="A110" s="5"/>
      <c r="B110" s="1"/>
      <c r="C110" s="12"/>
      <c r="D110" s="104" t="s">
        <v>9</v>
      </c>
      <c r="E110" s="105" t="s">
        <v>77</v>
      </c>
      <c r="F110" s="106">
        <f>SUM(G110:J110)</f>
        <v>9.4089568627450983</v>
      </c>
      <c r="G110" s="55">
        <v>3.891</v>
      </c>
      <c r="H110" s="55"/>
      <c r="I110" s="55">
        <v>4.4882960784313726</v>
      </c>
      <c r="J110" s="55">
        <v>1.0296607843137251</v>
      </c>
      <c r="K110" s="16"/>
    </row>
    <row r="111" spans="1:11" ht="30" customHeight="1" thickBot="1" x14ac:dyDescent="0.2">
      <c r="A111" s="5"/>
      <c r="B111" s="1"/>
      <c r="C111" s="12"/>
      <c r="D111" s="87" t="s">
        <v>30</v>
      </c>
      <c r="E111" s="107" t="s">
        <v>78</v>
      </c>
      <c r="F111" s="99">
        <f>SUM(G111:J111)</f>
        <v>9.4089568627450983</v>
      </c>
      <c r="G111" s="55">
        <v>3.891</v>
      </c>
      <c r="H111" s="55"/>
      <c r="I111" s="55">
        <v>4.4882960784313726</v>
      </c>
      <c r="J111" s="55">
        <v>1.0296607843137251</v>
      </c>
      <c r="K111" s="16"/>
    </row>
    <row r="112" spans="1:11" ht="18" customHeight="1" thickBot="1" x14ac:dyDescent="0.2">
      <c r="A112" s="5"/>
      <c r="B112" s="1"/>
      <c r="C112" s="12"/>
      <c r="D112" s="42" t="s">
        <v>79</v>
      </c>
      <c r="E112" s="43"/>
      <c r="F112" s="43"/>
      <c r="G112" s="43"/>
      <c r="H112" s="43"/>
      <c r="I112" s="43"/>
      <c r="J112" s="44"/>
      <c r="K112" s="16"/>
    </row>
    <row r="113" spans="1:11" ht="30" customHeight="1" x14ac:dyDescent="0.15">
      <c r="A113" s="5"/>
      <c r="B113" s="1"/>
      <c r="C113" s="12"/>
      <c r="D113" s="47" t="s">
        <v>9</v>
      </c>
      <c r="E113" s="108" t="s">
        <v>3</v>
      </c>
      <c r="F113" s="50">
        <f>SUM(G113:J113)</f>
        <v>8981.3731099999986</v>
      </c>
      <c r="G113" s="109">
        <f>SUM(G114,G118,G122)</f>
        <v>4629.1378299999997</v>
      </c>
      <c r="H113" s="109">
        <f>SUM(H114,H118,H122)</f>
        <v>0</v>
      </c>
      <c r="I113" s="109">
        <f>SUM(I114,I118,I122)</f>
        <v>3942.04718</v>
      </c>
      <c r="J113" s="110">
        <f>SUM(J114,J118,J122)</f>
        <v>410.18810000000002</v>
      </c>
      <c r="K113" s="16"/>
    </row>
    <row r="114" spans="1:11" s="64" customFormat="1" ht="24" customHeight="1" x14ac:dyDescent="0.25">
      <c r="A114" s="58"/>
      <c r="B114" s="2"/>
      <c r="C114" s="59"/>
      <c r="D114" s="52" t="s">
        <v>11</v>
      </c>
      <c r="E114" s="81" t="s">
        <v>80</v>
      </c>
      <c r="F114" s="73">
        <f>SUM(G114:J114)</f>
        <v>3519.2125999999998</v>
      </c>
      <c r="G114" s="73">
        <f>SUM(G115:G117)</f>
        <v>0</v>
      </c>
      <c r="H114" s="73">
        <f>SUM(H115:H117)</f>
        <v>0</v>
      </c>
      <c r="I114" s="73">
        <f>SUM(I115:I117)</f>
        <v>3109.0245</v>
      </c>
      <c r="J114" s="57">
        <f>SUM(J115:J117)</f>
        <v>410.18810000000002</v>
      </c>
      <c r="K114" s="63"/>
    </row>
    <row r="115" spans="1:11" s="64" customFormat="1" ht="15" hidden="1" customHeight="1" x14ac:dyDescent="0.25">
      <c r="A115" s="58"/>
      <c r="B115" s="2"/>
      <c r="C115" s="59"/>
      <c r="D115" s="60" t="s">
        <v>81</v>
      </c>
      <c r="E115" s="61"/>
      <c r="F115" s="61"/>
      <c r="G115" s="61"/>
      <c r="H115" s="61"/>
      <c r="I115" s="61"/>
      <c r="J115" s="62"/>
      <c r="K115" s="63"/>
    </row>
    <row r="116" spans="1:11" s="64" customFormat="1" ht="15" customHeight="1" x14ac:dyDescent="0.25">
      <c r="A116" s="58"/>
      <c r="B116" s="2"/>
      <c r="C116" s="65" t="s">
        <v>16</v>
      </c>
      <c r="D116" s="52" t="s">
        <v>82</v>
      </c>
      <c r="E116" s="66" t="s">
        <v>41</v>
      </c>
      <c r="F116" s="54">
        <f>SUM(G116:J116)</f>
        <v>3519.2125999999998</v>
      </c>
      <c r="G116" s="55"/>
      <c r="H116" s="55"/>
      <c r="I116" s="55">
        <v>3109.0245</v>
      </c>
      <c r="J116" s="56">
        <v>410.18810000000002</v>
      </c>
      <c r="K116" s="63"/>
    </row>
    <row r="117" spans="1:11" s="64" customFormat="1" ht="15" customHeight="1" x14ac:dyDescent="0.25">
      <c r="A117" s="58"/>
      <c r="B117" s="2"/>
      <c r="C117" s="59"/>
      <c r="D117" s="67"/>
      <c r="E117" s="68" t="s">
        <v>42</v>
      </c>
      <c r="F117" s="69"/>
      <c r="G117" s="69"/>
      <c r="H117" s="69"/>
      <c r="I117" s="69"/>
      <c r="J117" s="70"/>
      <c r="K117" s="63"/>
    </row>
    <row r="118" spans="1:11" ht="24" customHeight="1" x14ac:dyDescent="0.15">
      <c r="A118" s="1"/>
      <c r="B118" s="1"/>
      <c r="C118" s="12"/>
      <c r="D118" s="52" t="s">
        <v>13</v>
      </c>
      <c r="E118" s="81" t="s">
        <v>83</v>
      </c>
      <c r="F118" s="73">
        <f>SUM(G118:J118)</f>
        <v>5462.1605099999997</v>
      </c>
      <c r="G118" s="73">
        <f>SUM(G119:G121)</f>
        <v>4629.1378299999997</v>
      </c>
      <c r="H118" s="73">
        <f>SUM(H119:H121)</f>
        <v>0</v>
      </c>
      <c r="I118" s="73">
        <f>SUM(I119:I121)</f>
        <v>833.02268000000004</v>
      </c>
      <c r="J118" s="57">
        <f>SUM(J119:J121)</f>
        <v>0</v>
      </c>
      <c r="K118" s="16"/>
    </row>
    <row r="119" spans="1:11" s="64" customFormat="1" ht="15" hidden="1" customHeight="1" x14ac:dyDescent="0.25">
      <c r="A119" s="58" t="s">
        <v>84</v>
      </c>
      <c r="B119" s="2"/>
      <c r="C119" s="59"/>
      <c r="D119" s="60" t="s">
        <v>15</v>
      </c>
      <c r="E119" s="61"/>
      <c r="F119" s="61"/>
      <c r="G119" s="61"/>
      <c r="H119" s="61"/>
      <c r="I119" s="61"/>
      <c r="J119" s="62"/>
      <c r="K119" s="63"/>
    </row>
    <row r="120" spans="1:11" s="64" customFormat="1" ht="15" customHeight="1" x14ac:dyDescent="0.25">
      <c r="A120" s="58"/>
      <c r="B120" s="2"/>
      <c r="C120" s="65" t="s">
        <v>16</v>
      </c>
      <c r="D120" s="52" t="s">
        <v>17</v>
      </c>
      <c r="E120" s="66" t="s">
        <v>18</v>
      </c>
      <c r="F120" s="54">
        <f>SUM(G120:J120)</f>
        <v>5462.1605099999997</v>
      </c>
      <c r="G120" s="55">
        <v>4629.1378299999997</v>
      </c>
      <c r="H120" s="55"/>
      <c r="I120" s="55">
        <v>833.02268000000004</v>
      </c>
      <c r="J120" s="56"/>
      <c r="K120" s="63"/>
    </row>
    <row r="121" spans="1:11" s="64" customFormat="1" ht="15" customHeight="1" x14ac:dyDescent="0.25">
      <c r="A121" s="58"/>
      <c r="B121" s="2"/>
      <c r="C121" s="59"/>
      <c r="D121" s="111"/>
      <c r="E121" s="68" t="s">
        <v>23</v>
      </c>
      <c r="F121" s="112"/>
      <c r="G121" s="112"/>
      <c r="H121" s="112"/>
      <c r="I121" s="112"/>
      <c r="J121" s="113"/>
      <c r="K121" s="63"/>
    </row>
    <row r="122" spans="1:11" s="64" customFormat="1" ht="24" customHeight="1" x14ac:dyDescent="0.25">
      <c r="A122" s="58"/>
      <c r="B122" s="2"/>
      <c r="C122" s="59"/>
      <c r="D122" s="52" t="s">
        <v>24</v>
      </c>
      <c r="E122" s="81" t="s">
        <v>50</v>
      </c>
      <c r="F122" s="73">
        <f>SUM(G122:J122)</f>
        <v>0</v>
      </c>
      <c r="G122" s="73">
        <f>SUM(G123:G124)</f>
        <v>0</v>
      </c>
      <c r="H122" s="73">
        <f>SUM(H123:H124)</f>
        <v>0</v>
      </c>
      <c r="I122" s="73">
        <f>SUM(I123:I124)</f>
        <v>0</v>
      </c>
      <c r="J122" s="57">
        <f>SUM(J123:J124)</f>
        <v>0</v>
      </c>
      <c r="K122" s="63"/>
    </row>
    <row r="123" spans="1:11" s="64" customFormat="1" ht="15" hidden="1" customHeight="1" x14ac:dyDescent="0.25">
      <c r="A123" s="58"/>
      <c r="B123" s="2"/>
      <c r="C123" s="59"/>
      <c r="D123" s="60" t="s">
        <v>26</v>
      </c>
      <c r="E123" s="61"/>
      <c r="F123" s="61"/>
      <c r="G123" s="61"/>
      <c r="H123" s="61"/>
      <c r="I123" s="61"/>
      <c r="J123" s="62"/>
      <c r="K123" s="63"/>
    </row>
    <row r="124" spans="1:11" s="64" customFormat="1" ht="15" customHeight="1" thickBot="1" x14ac:dyDescent="0.3">
      <c r="A124" s="2"/>
      <c r="B124" s="2"/>
      <c r="C124" s="59"/>
      <c r="D124" s="114"/>
      <c r="E124" s="68" t="s">
        <v>54</v>
      </c>
      <c r="F124" s="115"/>
      <c r="G124" s="115"/>
      <c r="H124" s="115"/>
      <c r="I124" s="115"/>
      <c r="J124" s="116"/>
      <c r="K124" s="63"/>
    </row>
    <row r="125" spans="1:11" s="64" customFormat="1" ht="18" customHeight="1" thickBot="1" x14ac:dyDescent="0.3">
      <c r="A125" s="2"/>
      <c r="B125" s="2"/>
      <c r="C125" s="59"/>
      <c r="D125" s="42" t="s">
        <v>85</v>
      </c>
      <c r="E125" s="43"/>
      <c r="F125" s="43"/>
      <c r="G125" s="43"/>
      <c r="H125" s="43"/>
      <c r="I125" s="43"/>
      <c r="J125" s="44"/>
      <c r="K125" s="63"/>
    </row>
    <row r="126" spans="1:11" s="64" customFormat="1" ht="24" customHeight="1" x14ac:dyDescent="0.25">
      <c r="A126" s="2"/>
      <c r="B126" s="2"/>
      <c r="C126" s="59"/>
      <c r="D126" s="52" t="s">
        <v>9</v>
      </c>
      <c r="E126" s="117" t="s">
        <v>86</v>
      </c>
      <c r="F126" s="73">
        <f>SUM(G126:J126)</f>
        <v>0</v>
      </c>
      <c r="G126" s="54">
        <f>SUM(G127:G128)</f>
        <v>0</v>
      </c>
      <c r="H126" s="54">
        <f>SUM(H127:H128)</f>
        <v>0</v>
      </c>
      <c r="I126" s="54">
        <f>SUM(I127:I128)</f>
        <v>0</v>
      </c>
      <c r="J126" s="57">
        <f>SUM(J127:J128)</f>
        <v>0</v>
      </c>
      <c r="K126" s="63"/>
    </row>
    <row r="127" spans="1:11" s="64" customFormat="1" ht="15" hidden="1" customHeight="1" x14ac:dyDescent="0.25">
      <c r="A127" s="58"/>
      <c r="B127" s="2"/>
      <c r="C127" s="59"/>
      <c r="D127" s="60" t="s">
        <v>87</v>
      </c>
      <c r="E127" s="61"/>
      <c r="F127" s="61"/>
      <c r="G127" s="61"/>
      <c r="H127" s="61"/>
      <c r="I127" s="61"/>
      <c r="J127" s="62"/>
      <c r="K127" s="63"/>
    </row>
    <row r="128" spans="1:11" s="64" customFormat="1" ht="15" customHeight="1" thickBot="1" x14ac:dyDescent="0.3">
      <c r="A128" s="2"/>
      <c r="B128" s="2"/>
      <c r="C128" s="59"/>
      <c r="D128" s="111"/>
      <c r="E128" s="68" t="s">
        <v>88</v>
      </c>
      <c r="F128" s="112"/>
      <c r="G128" s="112"/>
      <c r="H128" s="112"/>
      <c r="I128" s="112"/>
      <c r="J128" s="113"/>
      <c r="K128" s="63"/>
    </row>
    <row r="129" spans="1:11" ht="18" customHeight="1" thickBot="1" x14ac:dyDescent="0.2">
      <c r="A129" s="1"/>
      <c r="B129" s="118"/>
      <c r="C129" s="59"/>
      <c r="D129" s="42" t="s">
        <v>89</v>
      </c>
      <c r="E129" s="43"/>
      <c r="F129" s="43"/>
      <c r="G129" s="43"/>
      <c r="H129" s="43"/>
      <c r="I129" s="43"/>
      <c r="J129" s="44"/>
      <c r="K129" s="63"/>
    </row>
    <row r="130" spans="1:11" ht="30" customHeight="1" x14ac:dyDescent="0.15">
      <c r="C130" s="59"/>
      <c r="D130" s="47" t="s">
        <v>9</v>
      </c>
      <c r="E130" s="119" t="s">
        <v>90</v>
      </c>
      <c r="F130" s="50">
        <f>SUM(G130:J130)</f>
        <v>8981.3731099999986</v>
      </c>
      <c r="G130" s="49">
        <f>SUM(G131,G135,G139)</f>
        <v>4629.1378299999997</v>
      </c>
      <c r="H130" s="49">
        <f>SUM(H131,H135,H139)</f>
        <v>0</v>
      </c>
      <c r="I130" s="49">
        <f>SUM(I131,I135,I139)</f>
        <v>3942.04718</v>
      </c>
      <c r="J130" s="51">
        <f>SUM(J131,J135,J139)</f>
        <v>410.18810000000002</v>
      </c>
      <c r="K130" s="63"/>
    </row>
    <row r="131" spans="1:11" ht="24" customHeight="1" x14ac:dyDescent="0.15">
      <c r="C131" s="59"/>
      <c r="D131" s="52" t="s">
        <v>11</v>
      </c>
      <c r="E131" s="81" t="s">
        <v>80</v>
      </c>
      <c r="F131" s="73">
        <f>SUM(G131:J131)</f>
        <v>3519.2125999999998</v>
      </c>
      <c r="G131" s="73">
        <f>SUM(G132:G134)</f>
        <v>0</v>
      </c>
      <c r="H131" s="73">
        <f>SUM(H132:H134)</f>
        <v>0</v>
      </c>
      <c r="I131" s="73">
        <f>SUM(I132:I134)</f>
        <v>3109.0245</v>
      </c>
      <c r="J131" s="57">
        <f>SUM(J132:J134)</f>
        <v>410.18810000000002</v>
      </c>
      <c r="K131" s="63"/>
    </row>
    <row r="132" spans="1:11" s="64" customFormat="1" ht="15" hidden="1" customHeight="1" x14ac:dyDescent="0.25">
      <c r="A132" s="58"/>
      <c r="B132" s="2"/>
      <c r="C132" s="59"/>
      <c r="D132" s="60" t="s">
        <v>81</v>
      </c>
      <c r="E132" s="61"/>
      <c r="F132" s="61"/>
      <c r="G132" s="61"/>
      <c r="H132" s="61"/>
      <c r="I132" s="61"/>
      <c r="J132" s="62"/>
      <c r="K132" s="63"/>
    </row>
    <row r="133" spans="1:11" s="64" customFormat="1" ht="15" customHeight="1" x14ac:dyDescent="0.25">
      <c r="A133" s="58"/>
      <c r="B133" s="2"/>
      <c r="C133" s="93" t="s">
        <v>16</v>
      </c>
      <c r="D133" s="52" t="s">
        <v>82</v>
      </c>
      <c r="E133" s="94" t="str">
        <f>IF('46 - передача'!$E$116="", "", '46 - передача'!$E$116)</f>
        <v>АО "Тюменская энергосбытовая компания"</v>
      </c>
      <c r="F133" s="54">
        <f>SUM(G133:J133)</f>
        <v>3519.2125999999998</v>
      </c>
      <c r="G133" s="55"/>
      <c r="H133" s="55"/>
      <c r="I133" s="55">
        <v>3109.0245</v>
      </c>
      <c r="J133" s="55">
        <v>410.18810000000002</v>
      </c>
      <c r="K133" s="63"/>
    </row>
    <row r="134" spans="1:11" ht="15" customHeight="1" x14ac:dyDescent="0.15">
      <c r="C134" s="59"/>
      <c r="D134" s="67"/>
      <c r="E134" s="95" t="s">
        <v>42</v>
      </c>
      <c r="F134" s="69"/>
      <c r="G134" s="69"/>
      <c r="H134" s="69"/>
      <c r="I134" s="69"/>
      <c r="J134" s="70"/>
      <c r="K134" s="63"/>
    </row>
    <row r="135" spans="1:11" ht="24" customHeight="1" x14ac:dyDescent="0.15">
      <c r="C135" s="59"/>
      <c r="D135" s="52" t="s">
        <v>13</v>
      </c>
      <c r="E135" s="81" t="s">
        <v>83</v>
      </c>
      <c r="F135" s="73">
        <f>SUM(G135:J135)</f>
        <v>5462.1605099999997</v>
      </c>
      <c r="G135" s="73">
        <f>SUM(G136:G138)</f>
        <v>4629.1378299999997</v>
      </c>
      <c r="H135" s="73">
        <f>SUM(H136:H138)</f>
        <v>0</v>
      </c>
      <c r="I135" s="73">
        <f>SUM(I136:I138)</f>
        <v>833.02268000000004</v>
      </c>
      <c r="J135" s="57">
        <f>SUM(J136:J138)</f>
        <v>0</v>
      </c>
      <c r="K135" s="63"/>
    </row>
    <row r="136" spans="1:11" s="64" customFormat="1" ht="15" hidden="1" customHeight="1" x14ac:dyDescent="0.25">
      <c r="A136" s="58"/>
      <c r="B136" s="2"/>
      <c r="C136" s="59"/>
      <c r="D136" s="60" t="s">
        <v>15</v>
      </c>
      <c r="E136" s="61"/>
      <c r="F136" s="61"/>
      <c r="G136" s="61"/>
      <c r="H136" s="61"/>
      <c r="I136" s="61"/>
      <c r="J136" s="62"/>
      <c r="K136" s="63"/>
    </row>
    <row r="137" spans="1:11" s="64" customFormat="1" ht="15" customHeight="1" x14ac:dyDescent="0.25">
      <c r="A137" s="58"/>
      <c r="B137" s="2"/>
      <c r="C137" s="93" t="s">
        <v>16</v>
      </c>
      <c r="D137" s="52" t="s">
        <v>17</v>
      </c>
      <c r="E137" s="94" t="str">
        <f>IF('46 - передача'!$E$120="", "", '46 - передача'!$E$120)</f>
        <v>АО "Тюменьэнерго"</v>
      </c>
      <c r="F137" s="54">
        <f>SUM(G137:J137)</f>
        <v>5462.1605099999997</v>
      </c>
      <c r="G137" s="55">
        <v>4629.1378299999997</v>
      </c>
      <c r="H137" s="55"/>
      <c r="I137" s="55">
        <v>833.02268000000004</v>
      </c>
      <c r="J137" s="56"/>
      <c r="K137" s="63"/>
    </row>
    <row r="138" spans="1:11" ht="15" customHeight="1" x14ac:dyDescent="0.15">
      <c r="C138" s="59"/>
      <c r="D138" s="111"/>
      <c r="E138" s="95" t="s">
        <v>23</v>
      </c>
      <c r="F138" s="112"/>
      <c r="G138" s="112"/>
      <c r="H138" s="112"/>
      <c r="I138" s="112"/>
      <c r="J138" s="113"/>
      <c r="K138" s="63"/>
    </row>
    <row r="139" spans="1:11" ht="24" customHeight="1" x14ac:dyDescent="0.15">
      <c r="C139" s="59"/>
      <c r="D139" s="52" t="s">
        <v>24</v>
      </c>
      <c r="E139" s="81" t="s">
        <v>50</v>
      </c>
      <c r="F139" s="73">
        <f>SUM(G139:J139)</f>
        <v>0</v>
      </c>
      <c r="G139" s="73">
        <f>SUM(G140:G141)</f>
        <v>0</v>
      </c>
      <c r="H139" s="73">
        <f>SUM(H140:H141)</f>
        <v>0</v>
      </c>
      <c r="I139" s="73">
        <f>SUM(I140:I141)</f>
        <v>0</v>
      </c>
      <c r="J139" s="57">
        <f>SUM(J140:J141)</f>
        <v>0</v>
      </c>
      <c r="K139" s="63"/>
    </row>
    <row r="140" spans="1:11" s="64" customFormat="1" ht="15" hidden="1" customHeight="1" x14ac:dyDescent="0.25">
      <c r="A140" s="58"/>
      <c r="B140" s="2"/>
      <c r="C140" s="59"/>
      <c r="D140" s="60" t="s">
        <v>26</v>
      </c>
      <c r="E140" s="61"/>
      <c r="F140" s="61"/>
      <c r="G140" s="61"/>
      <c r="H140" s="61"/>
      <c r="I140" s="61"/>
      <c r="J140" s="62"/>
      <c r="K140" s="63"/>
    </row>
    <row r="141" spans="1:11" ht="15" customHeight="1" x14ac:dyDescent="0.15">
      <c r="C141" s="59"/>
      <c r="D141" s="82"/>
      <c r="E141" s="95" t="s">
        <v>54</v>
      </c>
      <c r="F141" s="83"/>
      <c r="G141" s="83"/>
      <c r="H141" s="83"/>
      <c r="I141" s="83"/>
      <c r="J141" s="84"/>
      <c r="K141" s="63"/>
    </row>
    <row r="142" spans="1:11" ht="9" customHeight="1" x14ac:dyDescent="0.15">
      <c r="A142" s="5"/>
      <c r="B142" s="1"/>
      <c r="C142" s="12"/>
      <c r="D142" s="76"/>
      <c r="E142" s="77"/>
      <c r="F142" s="78"/>
      <c r="G142" s="79"/>
      <c r="H142" s="79"/>
      <c r="I142" s="79"/>
      <c r="J142" s="80"/>
      <c r="K142" s="16"/>
    </row>
    <row r="143" spans="1:11" ht="30" customHeight="1" x14ac:dyDescent="0.15">
      <c r="C143" s="59"/>
      <c r="D143" s="52" t="s">
        <v>30</v>
      </c>
      <c r="E143" s="117" t="s">
        <v>91</v>
      </c>
      <c r="F143" s="73">
        <f>SUM(G143:J143)</f>
        <v>0</v>
      </c>
      <c r="G143" s="73">
        <f>SUM(G144:G145)</f>
        <v>0</v>
      </c>
      <c r="H143" s="73">
        <f>SUM(H144:H145)</f>
        <v>0</v>
      </c>
      <c r="I143" s="73">
        <f>SUM(I144:I145)</f>
        <v>0</v>
      </c>
      <c r="J143" s="57">
        <f>SUM(J144:J145)</f>
        <v>0</v>
      </c>
      <c r="K143" s="63"/>
    </row>
    <row r="144" spans="1:11" s="64" customFormat="1" ht="15" hidden="1" customHeight="1" x14ac:dyDescent="0.25">
      <c r="A144" s="58"/>
      <c r="B144" s="2"/>
      <c r="C144" s="59"/>
      <c r="D144" s="60" t="s">
        <v>92</v>
      </c>
      <c r="E144" s="61"/>
      <c r="F144" s="61"/>
      <c r="G144" s="61"/>
      <c r="H144" s="61"/>
      <c r="I144" s="61"/>
      <c r="J144" s="62"/>
      <c r="K144" s="63"/>
    </row>
    <row r="145" spans="3:11" ht="15" customHeight="1" thickBot="1" x14ac:dyDescent="0.2">
      <c r="C145" s="59"/>
      <c r="D145" s="114"/>
      <c r="E145" s="120" t="s">
        <v>88</v>
      </c>
      <c r="F145" s="115"/>
      <c r="G145" s="115"/>
      <c r="H145" s="115"/>
      <c r="I145" s="115"/>
      <c r="J145" s="116"/>
      <c r="K145" s="63"/>
    </row>
    <row r="146" spans="3:11" x14ac:dyDescent="0.15">
      <c r="C146" s="121"/>
      <c r="D146" s="122"/>
      <c r="E146" s="123"/>
      <c r="F146" s="124"/>
      <c r="G146" s="124"/>
      <c r="H146" s="124"/>
      <c r="I146" s="124"/>
      <c r="J146" s="124"/>
      <c r="K146" s="125"/>
    </row>
  </sheetData>
  <sheetProtection password="FA9C" sheet="1" objects="1" scenarios="1" formatColumns="0" formatRows="0"/>
  <mergeCells count="7">
    <mergeCell ref="D129:J129"/>
    <mergeCell ref="D9:J9"/>
    <mergeCell ref="D17:J17"/>
    <mergeCell ref="D63:J63"/>
    <mergeCell ref="D109:J109"/>
    <mergeCell ref="D112:J112"/>
    <mergeCell ref="D125:J125"/>
  </mergeCells>
  <dataValidations count="6">
    <dataValidation type="textLength" allowBlank="1" showInputMessage="1" showErrorMessage="1" errorTitle="Внимание" error="Длина поля огра᠀ቛ˅_x0000__x0000__x0000_1_x0000__x0000__x0001__x0000__x0000_ÿ_x0000__xffff__xffff__x0000__x0000_ми!" sqref="E48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8 E116">
      <formula1>sbwt_name</formula1>
    </dataValidation>
    <dataValidation type="list" allowBlank="1" showInputMessage="1" showErrorMessage="1" errorTitle="Внимание" error="Выберите значение из предложенного списка!" sqref="E22:E24 E120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decimal" allowBlank="1" showInputMessage="1" showErrorMessage="1" sqref="G142:I142 G105:I105 G80:I80 G101:I101 G30:G34 H32:H34 I33:I34 G55:I55 G59:I59">
      <formula1>-9.99999999999999E+26</formula1>
      <formula2>9.99999999999999E+25</formula2>
    </dataValidation>
    <dataValidation type="decimal" allowBlank="1" showInputMessage="1" showErrorMessage="1" errorTitle="Внимание" error="Допускается ввод только действительных чисел!" sqref="J142 G110:J111 G77:J79 G76 J80 J101 G100:J100 G103:J104 G106:J107 J105 G75:J75 G19:J19 I32:J32 J33:J34 H31:J31 J55 J59 G65:J65 G54:J54 G57:J58 G60:J61 G29:J29 G22:J24 G68:J70 G38:J38 G84:J84 G116:J116 G133:J133 G48:J48 G94:J94 G120:J120 G137:J137">
      <formula1>-9.99999999999999E+23</formula1>
      <formula2>9.99999999999999E+23</formula2>
    </dataValidation>
  </dataValidations>
  <hyperlinks>
    <hyperlink ref="E25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7" location="'46 - передача'!A1" tooltip="Добавить сбытовую компанию" display="Добавить сбытовую компанию"/>
    <hyperlink ref="E121" location="'46 - передача'!A1" tooltip="Добавить сетевую компанию" display="Добавить сетевую компанию"/>
    <hyperlink ref="E124" location="'46 - передача'!A1" tooltip="Добавить другую организацию" display="Добавить другую организацию"/>
    <hyperlink ref="E128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38" location="'46 - передача'!$A$1" tooltip="Удалить" display="Удалить"/>
    <hyperlink ref="C116" location="'46 - передача'!$A$1" tooltip="Удалить" display="Удалить"/>
    <hyperlink ref="C48" location="'46 - передача'!$A$1" tooltip="Удалить" display="Удалить"/>
    <hyperlink ref="C120" location="'46 - передача'!$A$1" tooltip="Удалить" display="Удалить"/>
  </hyperlinks>
  <pageMargins left="0.43307086614173229" right="0.39370078740157483" top="0.74803149606299213" bottom="0.74803149606299213" header="0.31496062992125984" footer="0.31496062992125984"/>
  <pageSetup paperSize="9" scale="61" fitToHeight="2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46 - передача</vt:lpstr>
      <vt:lpstr>ACCURACY_RANGE</vt:lpstr>
      <vt:lpstr>DELETE_HL_COLUMN_MARKER</vt:lpstr>
      <vt:lpstr>EE_DISBALANCE</vt:lpstr>
      <vt:lpstr>EE_TOTAL_DISBALANCE</vt:lpstr>
      <vt:lpstr>NUM_COLUMN_MARKER</vt:lpstr>
      <vt:lpstr>POWER_DISBALANCE</vt:lpstr>
      <vt:lpstr>POWER_TOTAL_DISBALANCE</vt:lpstr>
      <vt:lpstr>ROW_MARKER_1</vt:lpstr>
      <vt:lpstr>ROW_MARKER_2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2018-05-23T10:30:36Z</dcterms:created>
  <dcterms:modified xsi:type="dcterms:W3CDTF">2018-05-23T10:30:53Z</dcterms:modified>
</cp:coreProperties>
</file>